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 defaultThemeVersion="164011"/>
  <mc:AlternateContent xmlns:mc="http://schemas.openxmlformats.org/markup-compatibility/2006">
    <mc:Choice Requires="x15">
      <x15ac:absPath xmlns:x15ac="http://schemas.microsoft.com/office/spreadsheetml/2010/11/ac" url="C:\Users\Gabriel\Desktop\"/>
    </mc:Choice>
  </mc:AlternateContent>
  <bookViews>
    <workbookView xWindow="0" yWindow="0" windowWidth="20490" windowHeight="7320" firstSheet="8" activeTab="12"/>
  </bookViews>
  <sheets>
    <sheet name="07F" sheetId="17" state="hidden" r:id="rId1"/>
    <sheet name="07M" sheetId="24" state="hidden" r:id="rId2"/>
    <sheet name="09F" sheetId="16" state="hidden" r:id="rId3"/>
    <sheet name="09M" sheetId="25" state="hidden" r:id="rId4"/>
    <sheet name="11F" sheetId="19" state="hidden" r:id="rId5"/>
    <sheet name="11M" sheetId="26" state="hidden" r:id="rId6"/>
    <sheet name="12F" sheetId="20" state="hidden" r:id="rId7"/>
    <sheet name="13M" sheetId="23" state="hidden" r:id="rId8"/>
    <sheet name="15F" sheetId="21" r:id="rId9"/>
    <sheet name="15M" sheetId="27" state="hidden" r:id="rId10"/>
    <sheet name="18F" sheetId="22" r:id="rId11"/>
    <sheet name="18M" sheetId="28" state="hidden" r:id="rId12"/>
    <sheet name="EFICIÊNCIA 1ª ETAPA" sheetId="15" r:id="rId13"/>
    <sheet name="LISTAS" sheetId="13" r:id="rId14"/>
  </sheets>
  <definedNames>
    <definedName name="_xlnm._FilterDatabase" localSheetId="13" hidden="1">LISTAS!$F$3:$J$4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0" l="1"/>
  <c r="C11" i="20"/>
  <c r="D10" i="20"/>
  <c r="C10" i="20"/>
  <c r="D9" i="20"/>
  <c r="C9" i="20"/>
  <c r="G93" i="22" l="1"/>
  <c r="K93" i="22" s="1"/>
  <c r="J93" i="22" s="1"/>
  <c r="D93" i="22"/>
  <c r="C93" i="22"/>
  <c r="G92" i="22"/>
  <c r="K92" i="22" s="1"/>
  <c r="D92" i="22"/>
  <c r="C92" i="22"/>
  <c r="G91" i="22"/>
  <c r="K91" i="22" s="1"/>
  <c r="D91" i="22"/>
  <c r="C91" i="22"/>
  <c r="G90" i="22"/>
  <c r="K90" i="22" s="1"/>
  <c r="D90" i="22"/>
  <c r="C90" i="22"/>
  <c r="G89" i="22"/>
  <c r="K89" i="22" s="1"/>
  <c r="J89" i="22" s="1"/>
  <c r="D89" i="22"/>
  <c r="C89" i="22"/>
  <c r="G88" i="22"/>
  <c r="K88" i="22" s="1"/>
  <c r="D88" i="22"/>
  <c r="C88" i="22"/>
  <c r="G87" i="22"/>
  <c r="K87" i="22" s="1"/>
  <c r="D87" i="22"/>
  <c r="C87" i="22"/>
  <c r="G86" i="22"/>
  <c r="K86" i="22" s="1"/>
  <c r="D86" i="22"/>
  <c r="C86" i="22"/>
  <c r="G85" i="22"/>
  <c r="K85" i="22" s="1"/>
  <c r="J85" i="22" s="1"/>
  <c r="D85" i="22"/>
  <c r="C85" i="22"/>
  <c r="G84" i="22"/>
  <c r="K84" i="22" s="1"/>
  <c r="D84" i="22"/>
  <c r="C84" i="22"/>
  <c r="G83" i="22"/>
  <c r="K83" i="22" s="1"/>
  <c r="D83" i="22"/>
  <c r="C83" i="22"/>
  <c r="G82" i="22"/>
  <c r="K82" i="22" s="1"/>
  <c r="D82" i="22"/>
  <c r="C82" i="22"/>
  <c r="G81" i="22"/>
  <c r="K81" i="22" s="1"/>
  <c r="J81" i="22" s="1"/>
  <c r="D81" i="22"/>
  <c r="C81" i="22"/>
  <c r="G80" i="22"/>
  <c r="K80" i="22" s="1"/>
  <c r="D80" i="22"/>
  <c r="C80" i="22"/>
  <c r="G79" i="22"/>
  <c r="K79" i="22" s="1"/>
  <c r="D79" i="22"/>
  <c r="C79" i="22"/>
  <c r="G78" i="22"/>
  <c r="K78" i="22" s="1"/>
  <c r="D78" i="22"/>
  <c r="C78" i="22"/>
  <c r="G77" i="22"/>
  <c r="K77" i="22" s="1"/>
  <c r="J77" i="22" s="1"/>
  <c r="D77" i="22"/>
  <c r="C77" i="22"/>
  <c r="G76" i="22"/>
  <c r="K76" i="22" s="1"/>
  <c r="D76" i="22"/>
  <c r="C76" i="22"/>
  <c r="G75" i="22"/>
  <c r="K75" i="22" s="1"/>
  <c r="D75" i="22"/>
  <c r="C75" i="22"/>
  <c r="G74" i="22"/>
  <c r="K74" i="22" s="1"/>
  <c r="D74" i="22"/>
  <c r="C74" i="22"/>
  <c r="G73" i="22"/>
  <c r="K73" i="22" s="1"/>
  <c r="J73" i="22" s="1"/>
  <c r="D73" i="22"/>
  <c r="C73" i="22"/>
  <c r="G72" i="22"/>
  <c r="K72" i="22" s="1"/>
  <c r="D72" i="22"/>
  <c r="C72" i="22"/>
  <c r="G71" i="22"/>
  <c r="K71" i="22" s="1"/>
  <c r="D71" i="22"/>
  <c r="C71" i="22"/>
  <c r="G70" i="22"/>
  <c r="K70" i="22" s="1"/>
  <c r="D70" i="22"/>
  <c r="C70" i="22"/>
  <c r="G69" i="22"/>
  <c r="K69" i="22" s="1"/>
  <c r="J69" i="22" s="1"/>
  <c r="D69" i="22"/>
  <c r="C69" i="22"/>
  <c r="G68" i="22"/>
  <c r="K68" i="22" s="1"/>
  <c r="D68" i="22"/>
  <c r="C68" i="22"/>
  <c r="G67" i="22"/>
  <c r="K67" i="22" s="1"/>
  <c r="D67" i="22"/>
  <c r="C67" i="22"/>
  <c r="G66" i="22"/>
  <c r="K66" i="22" s="1"/>
  <c r="D66" i="22"/>
  <c r="C66" i="22"/>
  <c r="G65" i="22"/>
  <c r="K65" i="22" s="1"/>
  <c r="J65" i="22" s="1"/>
  <c r="D65" i="22"/>
  <c r="C65" i="22"/>
  <c r="G64" i="22"/>
  <c r="K64" i="22" s="1"/>
  <c r="D64" i="22"/>
  <c r="C64" i="22"/>
  <c r="G63" i="22"/>
  <c r="K63" i="22" s="1"/>
  <c r="D63" i="22"/>
  <c r="C63" i="22"/>
  <c r="G62" i="22"/>
  <c r="K62" i="22" s="1"/>
  <c r="D62" i="22"/>
  <c r="C62" i="22"/>
  <c r="G61" i="22"/>
  <c r="K61" i="22" s="1"/>
  <c r="J61" i="22" s="1"/>
  <c r="D61" i="22"/>
  <c r="C61" i="22"/>
  <c r="G60" i="22"/>
  <c r="K60" i="22" s="1"/>
  <c r="C60" i="22"/>
  <c r="G59" i="22"/>
  <c r="K59" i="22" s="1"/>
  <c r="C59" i="22"/>
  <c r="G58" i="22"/>
  <c r="K58" i="22" s="1"/>
  <c r="C58" i="22"/>
  <c r="G57" i="22"/>
  <c r="K57" i="22" s="1"/>
  <c r="J57" i="22" s="1"/>
  <c r="C57" i="22"/>
  <c r="G56" i="22"/>
  <c r="K56" i="22" s="1"/>
  <c r="C56" i="22"/>
  <c r="G55" i="22"/>
  <c r="K55" i="22" s="1"/>
  <c r="C55" i="22"/>
  <c r="G54" i="22"/>
  <c r="K54" i="22" s="1"/>
  <c r="C54" i="22"/>
  <c r="G48" i="22"/>
  <c r="K48" i="22" s="1"/>
  <c r="J48" i="22" s="1"/>
  <c r="D48" i="22"/>
  <c r="C48" i="22"/>
  <c r="G47" i="22"/>
  <c r="K47" i="22" s="1"/>
  <c r="D47" i="22"/>
  <c r="C47" i="22"/>
  <c r="G46" i="22"/>
  <c r="K46" i="22" s="1"/>
  <c r="D46" i="22"/>
  <c r="C46" i="22"/>
  <c r="G45" i="22"/>
  <c r="K45" i="22" s="1"/>
  <c r="D45" i="22"/>
  <c r="C45" i="22"/>
  <c r="G44" i="22"/>
  <c r="K44" i="22" s="1"/>
  <c r="J44" i="22" s="1"/>
  <c r="D44" i="22"/>
  <c r="C44" i="22"/>
  <c r="G43" i="22"/>
  <c r="K43" i="22" s="1"/>
  <c r="D43" i="22"/>
  <c r="C43" i="22"/>
  <c r="G42" i="22"/>
  <c r="K42" i="22" s="1"/>
  <c r="D42" i="22"/>
  <c r="C42" i="22"/>
  <c r="G41" i="22"/>
  <c r="K41" i="22" s="1"/>
  <c r="D41" i="22"/>
  <c r="C41" i="22"/>
  <c r="G40" i="22"/>
  <c r="K40" i="22" s="1"/>
  <c r="J40" i="22" s="1"/>
  <c r="D40" i="22"/>
  <c r="C40" i="22"/>
  <c r="G39" i="22"/>
  <c r="K39" i="22" s="1"/>
  <c r="D39" i="22"/>
  <c r="C39" i="22"/>
  <c r="G38" i="22"/>
  <c r="K38" i="22" s="1"/>
  <c r="D38" i="22"/>
  <c r="C38" i="22"/>
  <c r="G37" i="22"/>
  <c r="K37" i="22" s="1"/>
  <c r="D37" i="22"/>
  <c r="C37" i="22"/>
  <c r="G36" i="22"/>
  <c r="K36" i="22" s="1"/>
  <c r="J36" i="22" s="1"/>
  <c r="D36" i="22"/>
  <c r="C36" i="22"/>
  <c r="G35" i="22"/>
  <c r="K35" i="22" s="1"/>
  <c r="D35" i="22"/>
  <c r="C35" i="22"/>
  <c r="G34" i="22"/>
  <c r="K34" i="22" s="1"/>
  <c r="D34" i="22"/>
  <c r="C34" i="22"/>
  <c r="G33" i="22"/>
  <c r="K33" i="22" s="1"/>
  <c r="D33" i="22"/>
  <c r="C33" i="22"/>
  <c r="G32" i="22"/>
  <c r="K32" i="22" s="1"/>
  <c r="J32" i="22" s="1"/>
  <c r="D32" i="22"/>
  <c r="C32" i="22"/>
  <c r="K31" i="22"/>
  <c r="R31" i="22" s="1"/>
  <c r="O31" i="22" s="1"/>
  <c r="G31" i="22"/>
  <c r="D31" i="22"/>
  <c r="C31" i="22"/>
  <c r="G30" i="22"/>
  <c r="K30" i="22" s="1"/>
  <c r="D30" i="22"/>
  <c r="C30" i="22"/>
  <c r="G29" i="22"/>
  <c r="K29" i="22" s="1"/>
  <c r="D29" i="22"/>
  <c r="C29" i="22"/>
  <c r="K28" i="22"/>
  <c r="J28" i="22" s="1"/>
  <c r="G28" i="22"/>
  <c r="D28" i="22"/>
  <c r="C28" i="22"/>
  <c r="G27" i="22"/>
  <c r="K27" i="22" s="1"/>
  <c r="D27" i="22"/>
  <c r="C27" i="22"/>
  <c r="G26" i="22"/>
  <c r="K26" i="22" s="1"/>
  <c r="D26" i="22"/>
  <c r="C26" i="22"/>
  <c r="G25" i="22"/>
  <c r="K25" i="22" s="1"/>
  <c r="D25" i="22"/>
  <c r="C25" i="22"/>
  <c r="G24" i="22"/>
  <c r="K24" i="22" s="1"/>
  <c r="J24" i="22" s="1"/>
  <c r="D24" i="22"/>
  <c r="C24" i="22"/>
  <c r="G23" i="22"/>
  <c r="K23" i="22" s="1"/>
  <c r="D23" i="22"/>
  <c r="C23" i="22"/>
  <c r="G22" i="22"/>
  <c r="K22" i="22" s="1"/>
  <c r="D22" i="22"/>
  <c r="C22" i="22"/>
  <c r="G21" i="22"/>
  <c r="K21" i="22" s="1"/>
  <c r="D21" i="22"/>
  <c r="C21" i="22"/>
  <c r="G20" i="22"/>
  <c r="K20" i="22" s="1"/>
  <c r="J20" i="22" s="1"/>
  <c r="D20" i="22"/>
  <c r="C20" i="22"/>
  <c r="K19" i="22"/>
  <c r="R19" i="22" s="1"/>
  <c r="O19" i="22" s="1"/>
  <c r="G19" i="22"/>
  <c r="D19" i="22"/>
  <c r="C19" i="22"/>
  <c r="G18" i="22"/>
  <c r="K18" i="22" s="1"/>
  <c r="D18" i="22"/>
  <c r="C18" i="22"/>
  <c r="G17" i="22"/>
  <c r="K17" i="22" s="1"/>
  <c r="D17" i="22"/>
  <c r="C17" i="22"/>
  <c r="K16" i="22"/>
  <c r="J16" i="22" s="1"/>
  <c r="G16" i="22"/>
  <c r="D16" i="22"/>
  <c r="C16" i="22"/>
  <c r="G15" i="22"/>
  <c r="K15" i="22" s="1"/>
  <c r="C15" i="22"/>
  <c r="G14" i="22"/>
  <c r="K14" i="22" s="1"/>
  <c r="C14" i="22"/>
  <c r="G13" i="22"/>
  <c r="K13" i="22" s="1"/>
  <c r="C13" i="22"/>
  <c r="G12" i="22"/>
  <c r="K12" i="22" s="1"/>
  <c r="J12" i="22" s="1"/>
  <c r="C12" i="22"/>
  <c r="G11" i="22"/>
  <c r="K11" i="22" s="1"/>
  <c r="C11" i="22"/>
  <c r="G10" i="22"/>
  <c r="K10" i="22" s="1"/>
  <c r="C10" i="22"/>
  <c r="G9" i="22"/>
  <c r="K9" i="22" s="1"/>
  <c r="C9" i="22"/>
  <c r="G93" i="21"/>
  <c r="K93" i="21" s="1"/>
  <c r="J93" i="21" s="1"/>
  <c r="D93" i="21"/>
  <c r="C93" i="21"/>
  <c r="G92" i="21"/>
  <c r="K92" i="21" s="1"/>
  <c r="D92" i="21"/>
  <c r="C92" i="21"/>
  <c r="G91" i="21"/>
  <c r="K91" i="21" s="1"/>
  <c r="D91" i="21"/>
  <c r="C91" i="21"/>
  <c r="G90" i="21"/>
  <c r="K90" i="21" s="1"/>
  <c r="D90" i="21"/>
  <c r="C90" i="21"/>
  <c r="G89" i="21"/>
  <c r="K89" i="21" s="1"/>
  <c r="J89" i="21" s="1"/>
  <c r="D89" i="21"/>
  <c r="C89" i="21"/>
  <c r="G88" i="21"/>
  <c r="K88" i="21" s="1"/>
  <c r="R88" i="21" s="1"/>
  <c r="O88" i="21" s="1"/>
  <c r="D88" i="21"/>
  <c r="C88" i="21"/>
  <c r="G87" i="21"/>
  <c r="K87" i="21" s="1"/>
  <c r="D87" i="21"/>
  <c r="C87" i="21"/>
  <c r="G86" i="21"/>
  <c r="K86" i="21" s="1"/>
  <c r="D86" i="21"/>
  <c r="C86" i="21"/>
  <c r="G85" i="21"/>
  <c r="K85" i="21" s="1"/>
  <c r="J85" i="21" s="1"/>
  <c r="D85" i="21"/>
  <c r="C85" i="21"/>
  <c r="G84" i="21"/>
  <c r="K84" i="21" s="1"/>
  <c r="D84" i="21"/>
  <c r="C84" i="21"/>
  <c r="G83" i="21"/>
  <c r="K83" i="21" s="1"/>
  <c r="D83" i="21"/>
  <c r="C83" i="21"/>
  <c r="G82" i="21"/>
  <c r="K82" i="21" s="1"/>
  <c r="D82" i="21"/>
  <c r="C82" i="21"/>
  <c r="G81" i="21"/>
  <c r="K81" i="21" s="1"/>
  <c r="J81" i="21" s="1"/>
  <c r="D81" i="21"/>
  <c r="C81" i="21"/>
  <c r="G80" i="21"/>
  <c r="K80" i="21" s="1"/>
  <c r="D80" i="21"/>
  <c r="C80" i="21"/>
  <c r="G79" i="21"/>
  <c r="K79" i="21" s="1"/>
  <c r="D79" i="21"/>
  <c r="C79" i="21"/>
  <c r="G78" i="21"/>
  <c r="K78" i="21" s="1"/>
  <c r="D78" i="21"/>
  <c r="C78" i="21"/>
  <c r="G77" i="21"/>
  <c r="K77" i="21" s="1"/>
  <c r="J77" i="21" s="1"/>
  <c r="D77" i="21"/>
  <c r="C77" i="21"/>
  <c r="G76" i="21"/>
  <c r="K76" i="21" s="1"/>
  <c r="D76" i="21"/>
  <c r="C76" i="21"/>
  <c r="G75" i="21"/>
  <c r="K75" i="21" s="1"/>
  <c r="D75" i="21"/>
  <c r="C75" i="21"/>
  <c r="G74" i="21"/>
  <c r="K74" i="21" s="1"/>
  <c r="D74" i="21"/>
  <c r="C74" i="21"/>
  <c r="G73" i="21"/>
  <c r="K73" i="21" s="1"/>
  <c r="J73" i="21" s="1"/>
  <c r="D73" i="21"/>
  <c r="C73" i="21"/>
  <c r="G72" i="21"/>
  <c r="K72" i="21" s="1"/>
  <c r="D72" i="21"/>
  <c r="C72" i="21"/>
  <c r="G71" i="21"/>
  <c r="K71" i="21" s="1"/>
  <c r="D71" i="21"/>
  <c r="C71" i="21"/>
  <c r="G70" i="21"/>
  <c r="K70" i="21" s="1"/>
  <c r="D70" i="21"/>
  <c r="C70" i="21"/>
  <c r="G69" i="21"/>
  <c r="K69" i="21" s="1"/>
  <c r="J69" i="21" s="1"/>
  <c r="D69" i="21"/>
  <c r="C69" i="21"/>
  <c r="G68" i="21"/>
  <c r="K68" i="21" s="1"/>
  <c r="D68" i="21"/>
  <c r="C68" i="21"/>
  <c r="G67" i="21"/>
  <c r="K67" i="21" s="1"/>
  <c r="D67" i="21"/>
  <c r="C67" i="21"/>
  <c r="G66" i="21"/>
  <c r="K66" i="21" s="1"/>
  <c r="D66" i="21"/>
  <c r="C66" i="21"/>
  <c r="G65" i="21"/>
  <c r="K65" i="21" s="1"/>
  <c r="J65" i="21" s="1"/>
  <c r="D65" i="21"/>
  <c r="C65" i="21"/>
  <c r="G64" i="21"/>
  <c r="K64" i="21" s="1"/>
  <c r="D64" i="21"/>
  <c r="C64" i="21"/>
  <c r="G63" i="21"/>
  <c r="K63" i="21" s="1"/>
  <c r="D63" i="21"/>
  <c r="C63" i="21"/>
  <c r="G62" i="21"/>
  <c r="K62" i="21" s="1"/>
  <c r="D62" i="21"/>
  <c r="C62" i="21"/>
  <c r="G61" i="21"/>
  <c r="K61" i="21" s="1"/>
  <c r="J61" i="21" s="1"/>
  <c r="D61" i="21"/>
  <c r="C61" i="21"/>
  <c r="G60" i="21"/>
  <c r="K60" i="21" s="1"/>
  <c r="C60" i="21"/>
  <c r="G59" i="21"/>
  <c r="K59" i="21" s="1"/>
  <c r="C59" i="21"/>
  <c r="G58" i="21"/>
  <c r="K58" i="21" s="1"/>
  <c r="C58" i="21"/>
  <c r="G57" i="21"/>
  <c r="K57" i="21" s="1"/>
  <c r="J57" i="21" s="1"/>
  <c r="C57" i="21"/>
  <c r="G56" i="21"/>
  <c r="K56" i="21" s="1"/>
  <c r="C56" i="21"/>
  <c r="G55" i="21"/>
  <c r="K55" i="21" s="1"/>
  <c r="C55" i="21"/>
  <c r="G54" i="21"/>
  <c r="K54" i="21" s="1"/>
  <c r="C54" i="21"/>
  <c r="G48" i="21"/>
  <c r="K48" i="21" s="1"/>
  <c r="J48" i="21" s="1"/>
  <c r="D48" i="21"/>
  <c r="C48" i="21"/>
  <c r="G47" i="21"/>
  <c r="K47" i="21" s="1"/>
  <c r="R47" i="21" s="1"/>
  <c r="O47" i="21" s="1"/>
  <c r="D47" i="21"/>
  <c r="C47" i="21"/>
  <c r="G46" i="21"/>
  <c r="K46" i="21" s="1"/>
  <c r="D46" i="21"/>
  <c r="C46" i="21"/>
  <c r="G45" i="21"/>
  <c r="K45" i="21" s="1"/>
  <c r="D45" i="21"/>
  <c r="C45" i="21"/>
  <c r="G44" i="21"/>
  <c r="K44" i="21" s="1"/>
  <c r="J44" i="21" s="1"/>
  <c r="D44" i="21"/>
  <c r="C44" i="21"/>
  <c r="G43" i="21"/>
  <c r="K43" i="21" s="1"/>
  <c r="R43" i="21" s="1"/>
  <c r="O43" i="21" s="1"/>
  <c r="D43" i="21"/>
  <c r="C43" i="21"/>
  <c r="G42" i="21"/>
  <c r="K42" i="21" s="1"/>
  <c r="D42" i="21"/>
  <c r="C42" i="21"/>
  <c r="G41" i="21"/>
  <c r="K41" i="21" s="1"/>
  <c r="D41" i="21"/>
  <c r="C41" i="21"/>
  <c r="G40" i="21"/>
  <c r="K40" i="21" s="1"/>
  <c r="J40" i="21" s="1"/>
  <c r="D40" i="21"/>
  <c r="C40" i="21"/>
  <c r="G39" i="21"/>
  <c r="K39" i="21" s="1"/>
  <c r="R39" i="21" s="1"/>
  <c r="O39" i="21" s="1"/>
  <c r="D39" i="21"/>
  <c r="C39" i="21"/>
  <c r="G38" i="21"/>
  <c r="K38" i="21" s="1"/>
  <c r="D38" i="21"/>
  <c r="C38" i="21"/>
  <c r="G37" i="21"/>
  <c r="K37" i="21" s="1"/>
  <c r="D37" i="21"/>
  <c r="C37" i="21"/>
  <c r="G36" i="21"/>
  <c r="K36" i="21" s="1"/>
  <c r="J36" i="21" s="1"/>
  <c r="D36" i="21"/>
  <c r="C36" i="21"/>
  <c r="G35" i="21"/>
  <c r="K35" i="21" s="1"/>
  <c r="D35" i="21"/>
  <c r="C35" i="21"/>
  <c r="G34" i="21"/>
  <c r="K34" i="21" s="1"/>
  <c r="D34" i="21"/>
  <c r="C34" i="21"/>
  <c r="G33" i="21"/>
  <c r="K33" i="21" s="1"/>
  <c r="D33" i="21"/>
  <c r="C33" i="21"/>
  <c r="G32" i="21"/>
  <c r="K32" i="21" s="1"/>
  <c r="J32" i="21" s="1"/>
  <c r="D32" i="21"/>
  <c r="C32" i="21"/>
  <c r="G31" i="21"/>
  <c r="K31" i="21" s="1"/>
  <c r="D31" i="21"/>
  <c r="C31" i="21"/>
  <c r="G30" i="21"/>
  <c r="K30" i="21" s="1"/>
  <c r="D30" i="21"/>
  <c r="C30" i="21"/>
  <c r="G29" i="21"/>
  <c r="K29" i="21" s="1"/>
  <c r="D29" i="21"/>
  <c r="C29" i="21"/>
  <c r="G28" i="21"/>
  <c r="K28" i="21" s="1"/>
  <c r="J28" i="21" s="1"/>
  <c r="D28" i="21"/>
  <c r="C28" i="21"/>
  <c r="G27" i="21"/>
  <c r="K27" i="21" s="1"/>
  <c r="D27" i="21"/>
  <c r="C27" i="21"/>
  <c r="G26" i="21"/>
  <c r="K26" i="21" s="1"/>
  <c r="D26" i="21"/>
  <c r="C26" i="21"/>
  <c r="G25" i="21"/>
  <c r="K25" i="21" s="1"/>
  <c r="D25" i="21"/>
  <c r="C25" i="21"/>
  <c r="G24" i="21"/>
  <c r="K24" i="21" s="1"/>
  <c r="J24" i="21" s="1"/>
  <c r="D24" i="21"/>
  <c r="C24" i="21"/>
  <c r="G23" i="21"/>
  <c r="K23" i="21" s="1"/>
  <c r="D23" i="21"/>
  <c r="C23" i="21"/>
  <c r="G22" i="21"/>
  <c r="K22" i="21" s="1"/>
  <c r="D22" i="21"/>
  <c r="C22" i="21"/>
  <c r="G21" i="21"/>
  <c r="K21" i="21" s="1"/>
  <c r="D21" i="21"/>
  <c r="C21" i="21"/>
  <c r="G20" i="21"/>
  <c r="K20" i="21" s="1"/>
  <c r="J20" i="21" s="1"/>
  <c r="D20" i="21"/>
  <c r="C20" i="21"/>
  <c r="K19" i="21"/>
  <c r="R19" i="21" s="1"/>
  <c r="O19" i="21" s="1"/>
  <c r="G19" i="21"/>
  <c r="D19" i="21"/>
  <c r="C19" i="21"/>
  <c r="G18" i="21"/>
  <c r="K18" i="21" s="1"/>
  <c r="D18" i="21"/>
  <c r="C18" i="21"/>
  <c r="G17" i="21"/>
  <c r="K17" i="21" s="1"/>
  <c r="D17" i="21"/>
  <c r="C17" i="21"/>
  <c r="G16" i="21"/>
  <c r="K16" i="21" s="1"/>
  <c r="J16" i="21" s="1"/>
  <c r="D16" i="21"/>
  <c r="C16" i="21"/>
  <c r="G15" i="21"/>
  <c r="K15" i="21" s="1"/>
  <c r="C15" i="21"/>
  <c r="G14" i="21"/>
  <c r="K14" i="21" s="1"/>
  <c r="C14" i="21"/>
  <c r="G13" i="21"/>
  <c r="K13" i="21" s="1"/>
  <c r="C13" i="21"/>
  <c r="G12" i="21"/>
  <c r="K12" i="21" s="1"/>
  <c r="J12" i="21" s="1"/>
  <c r="C12" i="21"/>
  <c r="G11" i="21"/>
  <c r="K11" i="21" s="1"/>
  <c r="C11" i="21"/>
  <c r="G10" i="21"/>
  <c r="K10" i="21" s="1"/>
  <c r="C10" i="21"/>
  <c r="G9" i="21"/>
  <c r="K9" i="21" s="1"/>
  <c r="C9" i="21"/>
  <c r="G93" i="20"/>
  <c r="K93" i="20" s="1"/>
  <c r="D93" i="20"/>
  <c r="C93" i="20"/>
  <c r="G92" i="20"/>
  <c r="K92" i="20" s="1"/>
  <c r="R92" i="20" s="1"/>
  <c r="O92" i="20" s="1"/>
  <c r="D92" i="20"/>
  <c r="C92" i="20"/>
  <c r="G91" i="20"/>
  <c r="K91" i="20" s="1"/>
  <c r="P91" i="20" s="1"/>
  <c r="D91" i="20"/>
  <c r="C91" i="20"/>
  <c r="G90" i="20"/>
  <c r="K90" i="20" s="1"/>
  <c r="D90" i="20"/>
  <c r="C90" i="20"/>
  <c r="G89" i="20"/>
  <c r="K89" i="20" s="1"/>
  <c r="D89" i="20"/>
  <c r="C89" i="20"/>
  <c r="G88" i="20"/>
  <c r="K88" i="20" s="1"/>
  <c r="R88" i="20" s="1"/>
  <c r="O88" i="20" s="1"/>
  <c r="D88" i="20"/>
  <c r="C88" i="20"/>
  <c r="G87" i="20"/>
  <c r="K87" i="20" s="1"/>
  <c r="P87" i="20" s="1"/>
  <c r="D87" i="20"/>
  <c r="C87" i="20"/>
  <c r="G86" i="20"/>
  <c r="K86" i="20" s="1"/>
  <c r="D86" i="20"/>
  <c r="C86" i="20"/>
  <c r="G85" i="20"/>
  <c r="K85" i="20" s="1"/>
  <c r="D85" i="20"/>
  <c r="C85" i="20"/>
  <c r="G84" i="20"/>
  <c r="K84" i="20" s="1"/>
  <c r="R84" i="20" s="1"/>
  <c r="O84" i="20" s="1"/>
  <c r="D84" i="20"/>
  <c r="C84" i="20"/>
  <c r="G83" i="20"/>
  <c r="K83" i="20" s="1"/>
  <c r="P83" i="20" s="1"/>
  <c r="D83" i="20"/>
  <c r="C83" i="20"/>
  <c r="G82" i="20"/>
  <c r="K82" i="20" s="1"/>
  <c r="D82" i="20"/>
  <c r="C82" i="20"/>
  <c r="G81" i="20"/>
  <c r="K81" i="20" s="1"/>
  <c r="D81" i="20"/>
  <c r="C81" i="20"/>
  <c r="G80" i="20"/>
  <c r="K80" i="20" s="1"/>
  <c r="R80" i="20" s="1"/>
  <c r="O80" i="20" s="1"/>
  <c r="D80" i="20"/>
  <c r="C80" i="20"/>
  <c r="G79" i="20"/>
  <c r="K79" i="20" s="1"/>
  <c r="P79" i="20" s="1"/>
  <c r="D79" i="20"/>
  <c r="C79" i="20"/>
  <c r="G78" i="20"/>
  <c r="K78" i="20" s="1"/>
  <c r="D78" i="20"/>
  <c r="C78" i="20"/>
  <c r="G77" i="20"/>
  <c r="K77" i="20" s="1"/>
  <c r="D77" i="20"/>
  <c r="C77" i="20"/>
  <c r="G76" i="20"/>
  <c r="K76" i="20" s="1"/>
  <c r="R76" i="20" s="1"/>
  <c r="O76" i="20" s="1"/>
  <c r="D76" i="20"/>
  <c r="C76" i="20"/>
  <c r="G75" i="20"/>
  <c r="K75" i="20" s="1"/>
  <c r="P75" i="20" s="1"/>
  <c r="D75" i="20"/>
  <c r="C75" i="20"/>
  <c r="G74" i="20"/>
  <c r="K74" i="20" s="1"/>
  <c r="D74" i="20"/>
  <c r="C74" i="20"/>
  <c r="G73" i="20"/>
  <c r="K73" i="20" s="1"/>
  <c r="D73" i="20"/>
  <c r="C73" i="20"/>
  <c r="G72" i="20"/>
  <c r="K72" i="20" s="1"/>
  <c r="R72" i="20" s="1"/>
  <c r="O72" i="20" s="1"/>
  <c r="D72" i="20"/>
  <c r="C72" i="20"/>
  <c r="G71" i="20"/>
  <c r="K71" i="20" s="1"/>
  <c r="P71" i="20" s="1"/>
  <c r="D71" i="20"/>
  <c r="C71" i="20"/>
  <c r="G70" i="20"/>
  <c r="K70" i="20" s="1"/>
  <c r="D70" i="20"/>
  <c r="C70" i="20"/>
  <c r="G69" i="20"/>
  <c r="K69" i="20" s="1"/>
  <c r="D69" i="20"/>
  <c r="C69" i="20"/>
  <c r="G68" i="20"/>
  <c r="K68" i="20" s="1"/>
  <c r="R68" i="20" s="1"/>
  <c r="O68" i="20" s="1"/>
  <c r="D68" i="20"/>
  <c r="C68" i="20"/>
  <c r="G67" i="20"/>
  <c r="K67" i="20" s="1"/>
  <c r="P67" i="20" s="1"/>
  <c r="D67" i="20"/>
  <c r="C67" i="20"/>
  <c r="G66" i="20"/>
  <c r="K66" i="20" s="1"/>
  <c r="D66" i="20"/>
  <c r="C66" i="20"/>
  <c r="G65" i="20"/>
  <c r="K65" i="20" s="1"/>
  <c r="D65" i="20"/>
  <c r="C65" i="20"/>
  <c r="G64" i="20"/>
  <c r="K64" i="20" s="1"/>
  <c r="R64" i="20" s="1"/>
  <c r="O64" i="20" s="1"/>
  <c r="D64" i="20"/>
  <c r="C64" i="20"/>
  <c r="G63" i="20"/>
  <c r="K63" i="20" s="1"/>
  <c r="P63" i="20" s="1"/>
  <c r="D63" i="20"/>
  <c r="C63" i="20"/>
  <c r="G62" i="20"/>
  <c r="K62" i="20" s="1"/>
  <c r="D62" i="20"/>
  <c r="C62" i="20"/>
  <c r="G61" i="20"/>
  <c r="K61" i="20" s="1"/>
  <c r="D61" i="20"/>
  <c r="C61" i="20"/>
  <c r="G60" i="20"/>
  <c r="K60" i="20" s="1"/>
  <c r="C60" i="20"/>
  <c r="G59" i="20"/>
  <c r="K59" i="20" s="1"/>
  <c r="J59" i="20" s="1"/>
  <c r="C59" i="20"/>
  <c r="G58" i="20"/>
  <c r="K58" i="20" s="1"/>
  <c r="C58" i="20"/>
  <c r="G57" i="20"/>
  <c r="K57" i="20" s="1"/>
  <c r="C57" i="20"/>
  <c r="G56" i="20"/>
  <c r="K56" i="20" s="1"/>
  <c r="C56" i="20"/>
  <c r="K55" i="20"/>
  <c r="J55" i="20" s="1"/>
  <c r="G55" i="20"/>
  <c r="C55" i="20"/>
  <c r="G54" i="20"/>
  <c r="K54" i="20" s="1"/>
  <c r="C54" i="20"/>
  <c r="G48" i="20"/>
  <c r="K48" i="20" s="1"/>
  <c r="D48" i="20"/>
  <c r="C48" i="20"/>
  <c r="G47" i="20"/>
  <c r="K47" i="20" s="1"/>
  <c r="D47" i="20"/>
  <c r="C47" i="20"/>
  <c r="G46" i="20"/>
  <c r="K46" i="20" s="1"/>
  <c r="D46" i="20"/>
  <c r="C46" i="20"/>
  <c r="G45" i="20"/>
  <c r="K45" i="20" s="1"/>
  <c r="D45" i="20"/>
  <c r="C45" i="20"/>
  <c r="G44" i="20"/>
  <c r="K44" i="20" s="1"/>
  <c r="D44" i="20"/>
  <c r="C44" i="20"/>
  <c r="G43" i="20"/>
  <c r="K43" i="20" s="1"/>
  <c r="D43" i="20"/>
  <c r="C43" i="20"/>
  <c r="G42" i="20"/>
  <c r="K42" i="20" s="1"/>
  <c r="D42" i="20"/>
  <c r="C42" i="20"/>
  <c r="G41" i="20"/>
  <c r="K41" i="20" s="1"/>
  <c r="D41" i="20"/>
  <c r="C41" i="20"/>
  <c r="G40" i="20"/>
  <c r="K40" i="20" s="1"/>
  <c r="D40" i="20"/>
  <c r="C40" i="20"/>
  <c r="G39" i="20"/>
  <c r="K39" i="20" s="1"/>
  <c r="D39" i="20"/>
  <c r="C39" i="20"/>
  <c r="G38" i="20"/>
  <c r="K38" i="20" s="1"/>
  <c r="D38" i="20"/>
  <c r="C38" i="20"/>
  <c r="G37" i="20"/>
  <c r="K37" i="20" s="1"/>
  <c r="D37" i="20"/>
  <c r="C37" i="20"/>
  <c r="G36" i="20"/>
  <c r="K36" i="20" s="1"/>
  <c r="D36" i="20"/>
  <c r="C36" i="20"/>
  <c r="K35" i="20"/>
  <c r="R35" i="20" s="1"/>
  <c r="O35" i="20" s="1"/>
  <c r="T35" i="20" s="1"/>
  <c r="G35" i="20"/>
  <c r="D35" i="20"/>
  <c r="C35" i="20"/>
  <c r="G34" i="20"/>
  <c r="K34" i="20" s="1"/>
  <c r="Q34" i="20" s="1"/>
  <c r="D34" i="20"/>
  <c r="C34" i="20"/>
  <c r="G33" i="20"/>
  <c r="K33" i="20" s="1"/>
  <c r="D33" i="20"/>
  <c r="C33" i="20"/>
  <c r="G32" i="20"/>
  <c r="K32" i="20" s="1"/>
  <c r="D32" i="20"/>
  <c r="C32" i="20"/>
  <c r="G31" i="20"/>
  <c r="K31" i="20" s="1"/>
  <c r="R31" i="20" s="1"/>
  <c r="O31" i="20" s="1"/>
  <c r="T31" i="20" s="1"/>
  <c r="D31" i="20"/>
  <c r="C31" i="20"/>
  <c r="G30" i="20"/>
  <c r="K30" i="20" s="1"/>
  <c r="D30" i="20"/>
  <c r="C30" i="20"/>
  <c r="G29" i="20"/>
  <c r="K29" i="20" s="1"/>
  <c r="D29" i="20"/>
  <c r="C29" i="20"/>
  <c r="G28" i="20"/>
  <c r="K28" i="20" s="1"/>
  <c r="D28" i="20"/>
  <c r="C28" i="20"/>
  <c r="G27" i="20"/>
  <c r="K27" i="20" s="1"/>
  <c r="R27" i="20" s="1"/>
  <c r="O27" i="20" s="1"/>
  <c r="D27" i="20"/>
  <c r="C27" i="20"/>
  <c r="G26" i="20"/>
  <c r="K26" i="20" s="1"/>
  <c r="D26" i="20"/>
  <c r="C26" i="20"/>
  <c r="G25" i="20"/>
  <c r="K25" i="20" s="1"/>
  <c r="D25" i="20"/>
  <c r="C25" i="20"/>
  <c r="G24" i="20"/>
  <c r="K24" i="20" s="1"/>
  <c r="D24" i="20"/>
  <c r="C24" i="20"/>
  <c r="G23" i="20"/>
  <c r="K23" i="20" s="1"/>
  <c r="R23" i="20" s="1"/>
  <c r="O23" i="20" s="1"/>
  <c r="D23" i="20"/>
  <c r="C23" i="20"/>
  <c r="G22" i="20"/>
  <c r="K22" i="20" s="1"/>
  <c r="D22" i="20"/>
  <c r="C22" i="20"/>
  <c r="G21" i="20"/>
  <c r="K21" i="20" s="1"/>
  <c r="D21" i="20"/>
  <c r="C21" i="20"/>
  <c r="G20" i="20"/>
  <c r="K20" i="20" s="1"/>
  <c r="D20" i="20"/>
  <c r="C20" i="20"/>
  <c r="G19" i="20"/>
  <c r="K19" i="20" s="1"/>
  <c r="R19" i="20" s="1"/>
  <c r="O19" i="20" s="1"/>
  <c r="D19" i="20"/>
  <c r="C19" i="20"/>
  <c r="G18" i="20"/>
  <c r="K18" i="20" s="1"/>
  <c r="D18" i="20"/>
  <c r="C18" i="20"/>
  <c r="G17" i="20"/>
  <c r="K17" i="20" s="1"/>
  <c r="D17" i="20"/>
  <c r="C17" i="20"/>
  <c r="G16" i="20"/>
  <c r="K16" i="20" s="1"/>
  <c r="D16" i="20"/>
  <c r="C16" i="20"/>
  <c r="G15" i="20"/>
  <c r="K15" i="20" s="1"/>
  <c r="C15" i="20"/>
  <c r="G14" i="20"/>
  <c r="K14" i="20" s="1"/>
  <c r="C14" i="20"/>
  <c r="G13" i="20"/>
  <c r="K13" i="20" s="1"/>
  <c r="C13" i="20"/>
  <c r="G12" i="20"/>
  <c r="K12" i="20" s="1"/>
  <c r="C12" i="20"/>
  <c r="G11" i="20"/>
  <c r="K11" i="20" s="1"/>
  <c r="J11" i="20" s="1"/>
  <c r="G10" i="20"/>
  <c r="K10" i="20" s="1"/>
  <c r="G9" i="20"/>
  <c r="K9" i="20" s="1"/>
  <c r="G48" i="19"/>
  <c r="K48" i="19" s="1"/>
  <c r="D48" i="19"/>
  <c r="C48" i="19"/>
  <c r="G47" i="19"/>
  <c r="K47" i="19" s="1"/>
  <c r="R47" i="19" s="1"/>
  <c r="O47" i="19" s="1"/>
  <c r="D47" i="19"/>
  <c r="C47" i="19"/>
  <c r="G46" i="19"/>
  <c r="K46" i="19" s="1"/>
  <c r="D46" i="19"/>
  <c r="C46" i="19"/>
  <c r="G45" i="19"/>
  <c r="K45" i="19" s="1"/>
  <c r="D45" i="19"/>
  <c r="C45" i="19"/>
  <c r="G44" i="19"/>
  <c r="K44" i="19" s="1"/>
  <c r="D44" i="19"/>
  <c r="C44" i="19"/>
  <c r="G43" i="19"/>
  <c r="K43" i="19" s="1"/>
  <c r="R43" i="19" s="1"/>
  <c r="O43" i="19" s="1"/>
  <c r="D43" i="19"/>
  <c r="C43" i="19"/>
  <c r="G42" i="19"/>
  <c r="K42" i="19" s="1"/>
  <c r="D42" i="19"/>
  <c r="C42" i="19"/>
  <c r="G41" i="19"/>
  <c r="K41" i="19" s="1"/>
  <c r="D41" i="19"/>
  <c r="C41" i="19"/>
  <c r="G40" i="19"/>
  <c r="K40" i="19" s="1"/>
  <c r="D40" i="19"/>
  <c r="C40" i="19"/>
  <c r="G39" i="19"/>
  <c r="K39" i="19" s="1"/>
  <c r="R39" i="19" s="1"/>
  <c r="O39" i="19" s="1"/>
  <c r="D39" i="19"/>
  <c r="C39" i="19"/>
  <c r="G38" i="19"/>
  <c r="K38" i="19" s="1"/>
  <c r="D38" i="19"/>
  <c r="C38" i="19"/>
  <c r="G37" i="19"/>
  <c r="K37" i="19" s="1"/>
  <c r="D37" i="19"/>
  <c r="C37" i="19"/>
  <c r="G36" i="19"/>
  <c r="K36" i="19" s="1"/>
  <c r="I36" i="19" s="1"/>
  <c r="D36" i="19"/>
  <c r="C36" i="19"/>
  <c r="G35" i="19"/>
  <c r="K35" i="19" s="1"/>
  <c r="R35" i="19" s="1"/>
  <c r="O35" i="19" s="1"/>
  <c r="D35" i="19"/>
  <c r="C35" i="19"/>
  <c r="G34" i="19"/>
  <c r="K34" i="19" s="1"/>
  <c r="D34" i="19"/>
  <c r="C34" i="19"/>
  <c r="G33" i="19"/>
  <c r="K33" i="19" s="1"/>
  <c r="D33" i="19"/>
  <c r="C33" i="19"/>
  <c r="G32" i="19"/>
  <c r="K32" i="19" s="1"/>
  <c r="I32" i="19" s="1"/>
  <c r="D32" i="19"/>
  <c r="C32" i="19"/>
  <c r="G31" i="19"/>
  <c r="K31" i="19" s="1"/>
  <c r="R31" i="19" s="1"/>
  <c r="O31" i="19" s="1"/>
  <c r="D31" i="19"/>
  <c r="C31" i="19"/>
  <c r="G30" i="19"/>
  <c r="K30" i="19" s="1"/>
  <c r="D30" i="19"/>
  <c r="C30" i="19"/>
  <c r="G29" i="19"/>
  <c r="K29" i="19" s="1"/>
  <c r="D29" i="19"/>
  <c r="C29" i="19"/>
  <c r="G28" i="19"/>
  <c r="K28" i="19" s="1"/>
  <c r="D28" i="19"/>
  <c r="C28" i="19"/>
  <c r="G27" i="19"/>
  <c r="K27" i="19" s="1"/>
  <c r="R27" i="19" s="1"/>
  <c r="O27" i="19" s="1"/>
  <c r="D27" i="19"/>
  <c r="C27" i="19"/>
  <c r="G26" i="19"/>
  <c r="K26" i="19" s="1"/>
  <c r="D26" i="19"/>
  <c r="C26" i="19"/>
  <c r="G25" i="19"/>
  <c r="K25" i="19" s="1"/>
  <c r="D25" i="19"/>
  <c r="C25" i="19"/>
  <c r="G24" i="19"/>
  <c r="K24" i="19" s="1"/>
  <c r="D24" i="19"/>
  <c r="C24" i="19"/>
  <c r="G23" i="19"/>
  <c r="K23" i="19" s="1"/>
  <c r="R23" i="19" s="1"/>
  <c r="O23" i="19" s="1"/>
  <c r="D23" i="19"/>
  <c r="C23" i="19"/>
  <c r="G22" i="19"/>
  <c r="K22" i="19" s="1"/>
  <c r="D22" i="19"/>
  <c r="C22" i="19"/>
  <c r="G21" i="19"/>
  <c r="K21" i="19" s="1"/>
  <c r="D21" i="19"/>
  <c r="C21" i="19"/>
  <c r="G20" i="19"/>
  <c r="K20" i="19" s="1"/>
  <c r="I20" i="19" s="1"/>
  <c r="D20" i="19"/>
  <c r="C20" i="19"/>
  <c r="G19" i="19"/>
  <c r="K19" i="19" s="1"/>
  <c r="R19" i="19" s="1"/>
  <c r="O19" i="19" s="1"/>
  <c r="D19" i="19"/>
  <c r="C19" i="19"/>
  <c r="G18" i="19"/>
  <c r="K18" i="19" s="1"/>
  <c r="D18" i="19"/>
  <c r="C18" i="19"/>
  <c r="G17" i="19"/>
  <c r="K17" i="19" s="1"/>
  <c r="D17" i="19"/>
  <c r="C17" i="19"/>
  <c r="G16" i="19"/>
  <c r="K16" i="19" s="1"/>
  <c r="D16" i="19"/>
  <c r="C16" i="19"/>
  <c r="G15" i="19"/>
  <c r="K15" i="19" s="1"/>
  <c r="C15" i="19"/>
  <c r="G14" i="19"/>
  <c r="K14" i="19" s="1"/>
  <c r="C14" i="19"/>
  <c r="G13" i="19"/>
  <c r="K13" i="19" s="1"/>
  <c r="C13" i="19"/>
  <c r="G12" i="19"/>
  <c r="K12" i="19" s="1"/>
  <c r="C12" i="19"/>
  <c r="G11" i="19"/>
  <c r="K11" i="19" s="1"/>
  <c r="C11" i="19"/>
  <c r="G10" i="19"/>
  <c r="K10" i="19" s="1"/>
  <c r="C10" i="19"/>
  <c r="G9" i="19"/>
  <c r="K9" i="19" s="1"/>
  <c r="C9" i="19"/>
  <c r="G48" i="16"/>
  <c r="K48" i="16" s="1"/>
  <c r="J48" i="16" s="1"/>
  <c r="D48" i="16"/>
  <c r="C48" i="16"/>
  <c r="G47" i="16"/>
  <c r="K47" i="16" s="1"/>
  <c r="D47" i="16"/>
  <c r="C47" i="16"/>
  <c r="G46" i="16"/>
  <c r="K46" i="16" s="1"/>
  <c r="D46" i="16"/>
  <c r="C46" i="16"/>
  <c r="G45" i="16"/>
  <c r="K45" i="16" s="1"/>
  <c r="D45" i="16"/>
  <c r="C45" i="16"/>
  <c r="G44" i="16"/>
  <c r="K44" i="16" s="1"/>
  <c r="J44" i="16" s="1"/>
  <c r="D44" i="16"/>
  <c r="C44" i="16"/>
  <c r="G43" i="16"/>
  <c r="K43" i="16" s="1"/>
  <c r="D43" i="16"/>
  <c r="C43" i="16"/>
  <c r="G42" i="16"/>
  <c r="K42" i="16" s="1"/>
  <c r="D42" i="16"/>
  <c r="C42" i="16"/>
  <c r="G41" i="16"/>
  <c r="K41" i="16" s="1"/>
  <c r="D41" i="16"/>
  <c r="C41" i="16"/>
  <c r="G40" i="16"/>
  <c r="K40" i="16" s="1"/>
  <c r="J40" i="16" s="1"/>
  <c r="D40" i="16"/>
  <c r="C40" i="16"/>
  <c r="G39" i="16"/>
  <c r="K39" i="16" s="1"/>
  <c r="D39" i="16"/>
  <c r="C39" i="16"/>
  <c r="G38" i="16"/>
  <c r="K38" i="16" s="1"/>
  <c r="D38" i="16"/>
  <c r="C38" i="16"/>
  <c r="G37" i="16"/>
  <c r="K37" i="16" s="1"/>
  <c r="D37" i="16"/>
  <c r="C37" i="16"/>
  <c r="G36" i="16"/>
  <c r="K36" i="16" s="1"/>
  <c r="J36" i="16" s="1"/>
  <c r="D36" i="16"/>
  <c r="C36" i="16"/>
  <c r="G35" i="16"/>
  <c r="K35" i="16" s="1"/>
  <c r="D35" i="16"/>
  <c r="C35" i="16"/>
  <c r="G34" i="16"/>
  <c r="K34" i="16" s="1"/>
  <c r="D34" i="16"/>
  <c r="C34" i="16"/>
  <c r="G33" i="16"/>
  <c r="K33" i="16" s="1"/>
  <c r="D33" i="16"/>
  <c r="C33" i="16"/>
  <c r="G32" i="16"/>
  <c r="K32" i="16" s="1"/>
  <c r="J32" i="16" s="1"/>
  <c r="D32" i="16"/>
  <c r="C32" i="16"/>
  <c r="G31" i="16"/>
  <c r="K31" i="16" s="1"/>
  <c r="R31" i="16" s="1"/>
  <c r="O31" i="16" s="1"/>
  <c r="D31" i="16"/>
  <c r="C31" i="16"/>
  <c r="G30" i="16"/>
  <c r="K30" i="16" s="1"/>
  <c r="D30" i="16"/>
  <c r="C30" i="16"/>
  <c r="G29" i="16"/>
  <c r="K29" i="16" s="1"/>
  <c r="D29" i="16"/>
  <c r="C29" i="16"/>
  <c r="G28" i="16"/>
  <c r="K28" i="16" s="1"/>
  <c r="J28" i="16" s="1"/>
  <c r="D28" i="16"/>
  <c r="C28" i="16"/>
  <c r="K27" i="16"/>
  <c r="R27" i="16" s="1"/>
  <c r="O27" i="16" s="1"/>
  <c r="G27" i="16"/>
  <c r="D27" i="16"/>
  <c r="C27" i="16"/>
  <c r="G26" i="16"/>
  <c r="K26" i="16" s="1"/>
  <c r="D26" i="16"/>
  <c r="C26" i="16"/>
  <c r="G25" i="16"/>
  <c r="K25" i="16" s="1"/>
  <c r="D25" i="16"/>
  <c r="C25" i="16"/>
  <c r="G24" i="16"/>
  <c r="K24" i="16" s="1"/>
  <c r="J24" i="16" s="1"/>
  <c r="D24" i="16"/>
  <c r="C24" i="16"/>
  <c r="K23" i="16"/>
  <c r="R23" i="16" s="1"/>
  <c r="O23" i="16" s="1"/>
  <c r="I23" i="16"/>
  <c r="G23" i="16"/>
  <c r="D23" i="16"/>
  <c r="C23" i="16"/>
  <c r="G22" i="16"/>
  <c r="K22" i="16" s="1"/>
  <c r="D22" i="16"/>
  <c r="C22" i="16"/>
  <c r="G21" i="16"/>
  <c r="K21" i="16" s="1"/>
  <c r="D21" i="16"/>
  <c r="C21" i="16"/>
  <c r="G20" i="16"/>
  <c r="K20" i="16" s="1"/>
  <c r="J20" i="16" s="1"/>
  <c r="D20" i="16"/>
  <c r="C20" i="16"/>
  <c r="G19" i="16"/>
  <c r="K19" i="16" s="1"/>
  <c r="D19" i="16"/>
  <c r="C19" i="16"/>
  <c r="G18" i="16"/>
  <c r="K18" i="16" s="1"/>
  <c r="D18" i="16"/>
  <c r="C18" i="16"/>
  <c r="G17" i="16"/>
  <c r="K17" i="16" s="1"/>
  <c r="D17" i="16"/>
  <c r="C17" i="16"/>
  <c r="K16" i="16"/>
  <c r="J16" i="16" s="1"/>
  <c r="G16" i="16"/>
  <c r="D16" i="16"/>
  <c r="C16" i="16"/>
  <c r="G15" i="16"/>
  <c r="K15" i="16" s="1"/>
  <c r="C15" i="16"/>
  <c r="G14" i="16"/>
  <c r="K14" i="16" s="1"/>
  <c r="C14" i="16"/>
  <c r="G13" i="16"/>
  <c r="K13" i="16" s="1"/>
  <c r="C13" i="16"/>
  <c r="G12" i="16"/>
  <c r="K12" i="16" s="1"/>
  <c r="J12" i="16" s="1"/>
  <c r="C12" i="16"/>
  <c r="G11" i="16"/>
  <c r="K11" i="16" s="1"/>
  <c r="C11" i="16"/>
  <c r="G10" i="16"/>
  <c r="K10" i="16" s="1"/>
  <c r="C10" i="16"/>
  <c r="G9" i="16"/>
  <c r="K9" i="16" s="1"/>
  <c r="C9" i="16"/>
  <c r="I10" i="19" l="1"/>
  <c r="I14" i="19"/>
  <c r="I11" i="16"/>
  <c r="I16" i="19"/>
  <c r="J16" i="19"/>
  <c r="R27" i="22"/>
  <c r="O27" i="22" s="1"/>
  <c r="S27" i="22" s="1"/>
  <c r="I27" i="22"/>
  <c r="I15" i="16"/>
  <c r="R39" i="22"/>
  <c r="O39" i="22" s="1"/>
  <c r="T39" i="22" s="1"/>
  <c r="I39" i="22"/>
  <c r="R43" i="22"/>
  <c r="O43" i="22" s="1"/>
  <c r="S43" i="22" s="1"/>
  <c r="I43" i="22"/>
  <c r="J56" i="22"/>
  <c r="I56" i="22"/>
  <c r="R64" i="22"/>
  <c r="O64" i="22" s="1"/>
  <c r="T64" i="22" s="1"/>
  <c r="J64" i="22"/>
  <c r="I64" i="22"/>
  <c r="R72" i="22"/>
  <c r="O72" i="22" s="1"/>
  <c r="T72" i="22" s="1"/>
  <c r="J72" i="22"/>
  <c r="I72" i="22"/>
  <c r="R88" i="22"/>
  <c r="O88" i="22" s="1"/>
  <c r="T88" i="22" s="1"/>
  <c r="J88" i="22"/>
  <c r="I88" i="22"/>
  <c r="R80" i="22"/>
  <c r="O80" i="22" s="1"/>
  <c r="T80" i="22" s="1"/>
  <c r="J80" i="22"/>
  <c r="I80" i="22"/>
  <c r="R47" i="22"/>
  <c r="O47" i="22" s="1"/>
  <c r="T47" i="22" s="1"/>
  <c r="I47" i="22"/>
  <c r="J60" i="22"/>
  <c r="I60" i="22"/>
  <c r="R68" i="22"/>
  <c r="O68" i="22" s="1"/>
  <c r="S68" i="22" s="1"/>
  <c r="J68" i="22"/>
  <c r="I68" i="22"/>
  <c r="R76" i="22"/>
  <c r="O76" i="22" s="1"/>
  <c r="S76" i="22" s="1"/>
  <c r="J76" i="22"/>
  <c r="I76" i="22"/>
  <c r="R84" i="22"/>
  <c r="O84" i="22" s="1"/>
  <c r="S84" i="22" s="1"/>
  <c r="J84" i="22"/>
  <c r="I84" i="22"/>
  <c r="R92" i="22"/>
  <c r="O92" i="22" s="1"/>
  <c r="S92" i="22" s="1"/>
  <c r="J92" i="22"/>
  <c r="I92" i="22"/>
  <c r="R23" i="22"/>
  <c r="O23" i="22" s="1"/>
  <c r="T23" i="22" s="1"/>
  <c r="I23" i="22"/>
  <c r="R35" i="22"/>
  <c r="O35" i="22" s="1"/>
  <c r="S35" i="22" s="1"/>
  <c r="I35" i="22"/>
  <c r="I19" i="22"/>
  <c r="I31" i="22"/>
  <c r="I11" i="21"/>
  <c r="I15" i="21"/>
  <c r="I56" i="21"/>
  <c r="I47" i="21"/>
  <c r="I60" i="21"/>
  <c r="I39" i="21"/>
  <c r="R27" i="21"/>
  <c r="O27" i="21" s="1"/>
  <c r="S27" i="21" s="1"/>
  <c r="I27" i="21"/>
  <c r="R92" i="21"/>
  <c r="O92" i="21" s="1"/>
  <c r="S92" i="21" s="1"/>
  <c r="I92" i="21"/>
  <c r="R35" i="21"/>
  <c r="O35" i="21" s="1"/>
  <c r="T35" i="21" s="1"/>
  <c r="I35" i="21"/>
  <c r="R64" i="21"/>
  <c r="O64" i="21" s="1"/>
  <c r="T64" i="21" s="1"/>
  <c r="I64" i="21"/>
  <c r="R80" i="21"/>
  <c r="O80" i="21" s="1"/>
  <c r="S80" i="21" s="1"/>
  <c r="I80" i="21"/>
  <c r="R23" i="21"/>
  <c r="O23" i="21" s="1"/>
  <c r="T23" i="21" s="1"/>
  <c r="I23" i="21"/>
  <c r="R72" i="21"/>
  <c r="O72" i="21" s="1"/>
  <c r="S72" i="21" s="1"/>
  <c r="I72" i="21"/>
  <c r="R31" i="21"/>
  <c r="O31" i="21" s="1"/>
  <c r="T31" i="21" s="1"/>
  <c r="I31" i="21"/>
  <c r="R68" i="21"/>
  <c r="O68" i="21" s="1"/>
  <c r="T68" i="21" s="1"/>
  <c r="I68" i="21"/>
  <c r="R76" i="21"/>
  <c r="O76" i="21" s="1"/>
  <c r="S76" i="21" s="1"/>
  <c r="I76" i="21"/>
  <c r="R84" i="21"/>
  <c r="O84" i="21" s="1"/>
  <c r="T84" i="21" s="1"/>
  <c r="I84" i="21"/>
  <c r="I43" i="21"/>
  <c r="I19" i="21"/>
  <c r="I88" i="21"/>
  <c r="R43" i="20"/>
  <c r="O43" i="20" s="1"/>
  <c r="T43" i="20" s="1"/>
  <c r="I43" i="20"/>
  <c r="R39" i="20"/>
  <c r="O39" i="20" s="1"/>
  <c r="T39" i="20" s="1"/>
  <c r="J39" i="20"/>
  <c r="I39" i="20"/>
  <c r="J43" i="20"/>
  <c r="J35" i="20"/>
  <c r="R47" i="20"/>
  <c r="O47" i="20" s="1"/>
  <c r="T47" i="20" s="1"/>
  <c r="I47" i="20"/>
  <c r="J47" i="20"/>
  <c r="I9" i="20"/>
  <c r="S35" i="20"/>
  <c r="S31" i="20"/>
  <c r="I15" i="20"/>
  <c r="I19" i="20"/>
  <c r="I23" i="20"/>
  <c r="I27" i="20"/>
  <c r="I31" i="20"/>
  <c r="I55" i="20"/>
  <c r="I59" i="20"/>
  <c r="I63" i="20"/>
  <c r="I67" i="20"/>
  <c r="I71" i="20"/>
  <c r="I75" i="20"/>
  <c r="I79" i="20"/>
  <c r="I83" i="20"/>
  <c r="I87" i="20"/>
  <c r="I91" i="20"/>
  <c r="I13" i="20"/>
  <c r="J19" i="20"/>
  <c r="J23" i="20"/>
  <c r="J27" i="20"/>
  <c r="J31" i="20"/>
  <c r="I35" i="20"/>
  <c r="J63" i="20"/>
  <c r="J67" i="20"/>
  <c r="J71" i="20"/>
  <c r="J75" i="20"/>
  <c r="J79" i="20"/>
  <c r="J83" i="20"/>
  <c r="J87" i="20"/>
  <c r="J91" i="20"/>
  <c r="L54" i="22"/>
  <c r="J54" i="22"/>
  <c r="I54" i="22"/>
  <c r="H54" i="22"/>
  <c r="L58" i="22"/>
  <c r="J58" i="22"/>
  <c r="I58" i="22"/>
  <c r="H58" i="22"/>
  <c r="L62" i="22"/>
  <c r="J62" i="22"/>
  <c r="I62" i="22"/>
  <c r="R62" i="22"/>
  <c r="O62" i="22" s="1"/>
  <c r="H62" i="22"/>
  <c r="Q62" i="22"/>
  <c r="P62" i="22"/>
  <c r="L66" i="22"/>
  <c r="J66" i="22"/>
  <c r="I66" i="22"/>
  <c r="R66" i="22"/>
  <c r="O66" i="22" s="1"/>
  <c r="H66" i="22"/>
  <c r="Q66" i="22"/>
  <c r="P66" i="22"/>
  <c r="L70" i="22"/>
  <c r="J70" i="22"/>
  <c r="I70" i="22"/>
  <c r="R70" i="22"/>
  <c r="O70" i="22" s="1"/>
  <c r="H70" i="22"/>
  <c r="Q70" i="22"/>
  <c r="P70" i="22"/>
  <c r="L74" i="22"/>
  <c r="J74" i="22"/>
  <c r="I74" i="22"/>
  <c r="R74" i="22"/>
  <c r="O74" i="22" s="1"/>
  <c r="H74" i="22"/>
  <c r="Q74" i="22"/>
  <c r="P74" i="22"/>
  <c r="L78" i="22"/>
  <c r="J78" i="22"/>
  <c r="I78" i="22"/>
  <c r="R78" i="22"/>
  <c r="O78" i="22" s="1"/>
  <c r="H78" i="22"/>
  <c r="Q78" i="22"/>
  <c r="P78" i="22"/>
  <c r="L82" i="22"/>
  <c r="J82" i="22"/>
  <c r="I82" i="22"/>
  <c r="R82" i="22"/>
  <c r="O82" i="22" s="1"/>
  <c r="H82" i="22"/>
  <c r="Q82" i="22"/>
  <c r="P82" i="22"/>
  <c r="L86" i="22"/>
  <c r="J86" i="22"/>
  <c r="I86" i="22"/>
  <c r="R86" i="22"/>
  <c r="O86" i="22" s="1"/>
  <c r="H86" i="22"/>
  <c r="Q86" i="22"/>
  <c r="P86" i="22"/>
  <c r="L90" i="22"/>
  <c r="J90" i="22"/>
  <c r="I90" i="22"/>
  <c r="R90" i="22"/>
  <c r="O90" i="22" s="1"/>
  <c r="H90" i="22"/>
  <c r="Q90" i="22"/>
  <c r="P90" i="22"/>
  <c r="H55" i="22"/>
  <c r="L55" i="22"/>
  <c r="J55" i="22"/>
  <c r="I55" i="22"/>
  <c r="L59" i="22"/>
  <c r="J59" i="22"/>
  <c r="I59" i="22"/>
  <c r="R59" i="22"/>
  <c r="H59" i="22"/>
  <c r="P63" i="22"/>
  <c r="Q63" i="22"/>
  <c r="L63" i="22"/>
  <c r="J63" i="22"/>
  <c r="I63" i="22"/>
  <c r="R63" i="22"/>
  <c r="O63" i="22" s="1"/>
  <c r="H63" i="22"/>
  <c r="P67" i="22"/>
  <c r="L67" i="22"/>
  <c r="J67" i="22"/>
  <c r="Q67" i="22"/>
  <c r="I67" i="22"/>
  <c r="R67" i="22"/>
  <c r="O67" i="22" s="1"/>
  <c r="H67" i="22"/>
  <c r="P71" i="22"/>
  <c r="Q71" i="22"/>
  <c r="L71" i="22"/>
  <c r="J71" i="22"/>
  <c r="I71" i="22"/>
  <c r="R71" i="22"/>
  <c r="O71" i="22" s="1"/>
  <c r="H71" i="22"/>
  <c r="P75" i="22"/>
  <c r="Q75" i="22"/>
  <c r="L75" i="22"/>
  <c r="J75" i="22"/>
  <c r="I75" i="22"/>
  <c r="R75" i="22"/>
  <c r="O75" i="22" s="1"/>
  <c r="H75" i="22"/>
  <c r="P79" i="22"/>
  <c r="Q79" i="22"/>
  <c r="L79" i="22"/>
  <c r="J79" i="22"/>
  <c r="I79" i="22"/>
  <c r="R79" i="22"/>
  <c r="O79" i="22" s="1"/>
  <c r="H79" i="22"/>
  <c r="P83" i="22"/>
  <c r="L83" i="22"/>
  <c r="J83" i="22"/>
  <c r="Q83" i="22"/>
  <c r="I83" i="22"/>
  <c r="R83" i="22"/>
  <c r="O83" i="22" s="1"/>
  <c r="H83" i="22"/>
  <c r="P87" i="22"/>
  <c r="L87" i="22"/>
  <c r="J87" i="22"/>
  <c r="Q87" i="22"/>
  <c r="I87" i="22"/>
  <c r="R87" i="22"/>
  <c r="O87" i="22" s="1"/>
  <c r="H87" i="22"/>
  <c r="P91" i="22"/>
  <c r="L91" i="22"/>
  <c r="J91" i="22"/>
  <c r="I91" i="22"/>
  <c r="Q91" i="22"/>
  <c r="R91" i="22"/>
  <c r="O91" i="22" s="1"/>
  <c r="H91" i="22"/>
  <c r="L61" i="22"/>
  <c r="L65" i="22"/>
  <c r="L69" i="22"/>
  <c r="L73" i="22"/>
  <c r="L77" i="22"/>
  <c r="L81" i="22"/>
  <c r="L85" i="22"/>
  <c r="L89" i="22"/>
  <c r="L93" i="22"/>
  <c r="L57" i="22"/>
  <c r="L56" i="22"/>
  <c r="L60" i="22"/>
  <c r="P61" i="22"/>
  <c r="L64" i="22"/>
  <c r="P65" i="22"/>
  <c r="L68" i="22"/>
  <c r="P69" i="22"/>
  <c r="L72" i="22"/>
  <c r="P73" i="22"/>
  <c r="L76" i="22"/>
  <c r="P77" i="22"/>
  <c r="L80" i="22"/>
  <c r="P81" i="22"/>
  <c r="L84" i="22"/>
  <c r="P85" i="22"/>
  <c r="L88" i="22"/>
  <c r="P89" i="22"/>
  <c r="L92" i="22"/>
  <c r="P93" i="22"/>
  <c r="Q61" i="22"/>
  <c r="Q65" i="22"/>
  <c r="Q69" i="22"/>
  <c r="Q73" i="22"/>
  <c r="Q77" i="22"/>
  <c r="Q81" i="22"/>
  <c r="Q85" i="22"/>
  <c r="Q89" i="22"/>
  <c r="Q93" i="22"/>
  <c r="H57" i="22"/>
  <c r="H61" i="22"/>
  <c r="R61" i="22"/>
  <c r="O61" i="22" s="1"/>
  <c r="P64" i="22"/>
  <c r="H65" i="22"/>
  <c r="R65" i="22"/>
  <c r="O65" i="22" s="1"/>
  <c r="P68" i="22"/>
  <c r="H69" i="22"/>
  <c r="R69" i="22"/>
  <c r="O69" i="22" s="1"/>
  <c r="P72" i="22"/>
  <c r="H73" i="22"/>
  <c r="R73" i="22"/>
  <c r="O73" i="22" s="1"/>
  <c r="P76" i="22"/>
  <c r="H77" i="22"/>
  <c r="R77" i="22"/>
  <c r="O77" i="22" s="1"/>
  <c r="P80" i="22"/>
  <c r="H81" i="22"/>
  <c r="R81" i="22"/>
  <c r="O81" i="22" s="1"/>
  <c r="P84" i="22"/>
  <c r="H85" i="22"/>
  <c r="R85" i="22"/>
  <c r="O85" i="22" s="1"/>
  <c r="P88" i="22"/>
  <c r="H89" i="22"/>
  <c r="R89" i="22"/>
  <c r="O89" i="22" s="1"/>
  <c r="P92" i="22"/>
  <c r="H93" i="22"/>
  <c r="R93" i="22"/>
  <c r="O93" i="22" s="1"/>
  <c r="I57" i="22"/>
  <c r="I61" i="22"/>
  <c r="Q64" i="22"/>
  <c r="I65" i="22"/>
  <c r="Q68" i="22"/>
  <c r="I69" i="22"/>
  <c r="Q72" i="22"/>
  <c r="I73" i="22"/>
  <c r="Q76" i="22"/>
  <c r="I77" i="22"/>
  <c r="Q80" i="22"/>
  <c r="I81" i="22"/>
  <c r="Q84" i="22"/>
  <c r="I85" i="22"/>
  <c r="Q88" i="22"/>
  <c r="I89" i="22"/>
  <c r="Q92" i="22"/>
  <c r="I93" i="22"/>
  <c r="H56" i="22"/>
  <c r="H60" i="22"/>
  <c r="H64" i="22"/>
  <c r="H68" i="22"/>
  <c r="H72" i="22"/>
  <c r="H76" i="22"/>
  <c r="H80" i="22"/>
  <c r="H84" i="22"/>
  <c r="H88" i="22"/>
  <c r="H92" i="22"/>
  <c r="L14" i="22"/>
  <c r="J14" i="22"/>
  <c r="R60" i="22" s="1"/>
  <c r="I14" i="22"/>
  <c r="H14" i="22"/>
  <c r="P60" i="22" s="1"/>
  <c r="Q60" i="22" s="1"/>
  <c r="L25" i="22"/>
  <c r="J25" i="22"/>
  <c r="I25" i="22"/>
  <c r="R25" i="22"/>
  <c r="O25" i="22" s="1"/>
  <c r="H25" i="22"/>
  <c r="Q25" i="22"/>
  <c r="P25" i="22"/>
  <c r="L21" i="22"/>
  <c r="J21" i="22"/>
  <c r="I21" i="22"/>
  <c r="R21" i="22"/>
  <c r="O21" i="22" s="1"/>
  <c r="H21" i="22"/>
  <c r="Q21" i="22"/>
  <c r="P21" i="22"/>
  <c r="P34" i="22"/>
  <c r="L34" i="22"/>
  <c r="J34" i="22"/>
  <c r="I34" i="22"/>
  <c r="R34" i="22"/>
  <c r="O34" i="22" s="1"/>
  <c r="H34" i="22"/>
  <c r="Q34" i="22"/>
  <c r="L10" i="22"/>
  <c r="J10" i="22"/>
  <c r="I10" i="22"/>
  <c r="H10" i="22"/>
  <c r="L17" i="22"/>
  <c r="J17" i="22"/>
  <c r="I17" i="22"/>
  <c r="R17" i="22"/>
  <c r="O17" i="22" s="1"/>
  <c r="H17" i="22"/>
  <c r="Q17" i="22"/>
  <c r="P17" i="22"/>
  <c r="S19" i="22"/>
  <c r="T19" i="22"/>
  <c r="P30" i="22"/>
  <c r="L30" i="22"/>
  <c r="J30" i="22"/>
  <c r="I30" i="22"/>
  <c r="Q30" i="22"/>
  <c r="R30" i="22"/>
  <c r="O30" i="22" s="1"/>
  <c r="H30" i="22"/>
  <c r="H15" i="22"/>
  <c r="I15" i="22"/>
  <c r="L15" i="22"/>
  <c r="R15" i="22" s="1"/>
  <c r="J15" i="22"/>
  <c r="P26" i="22"/>
  <c r="L26" i="22"/>
  <c r="J26" i="22"/>
  <c r="Q26" i="22"/>
  <c r="I26" i="22"/>
  <c r="R26" i="22"/>
  <c r="O26" i="22" s="1"/>
  <c r="H26" i="22"/>
  <c r="L45" i="22"/>
  <c r="J45" i="22"/>
  <c r="I45" i="22"/>
  <c r="R45" i="22"/>
  <c r="O45" i="22" s="1"/>
  <c r="H45" i="22"/>
  <c r="Q45" i="22"/>
  <c r="P45" i="22"/>
  <c r="S47" i="22"/>
  <c r="P22" i="22"/>
  <c r="L22" i="22"/>
  <c r="J22" i="22"/>
  <c r="I22" i="22"/>
  <c r="Q22" i="22"/>
  <c r="R22" i="22"/>
  <c r="O22" i="22" s="1"/>
  <c r="H22" i="22"/>
  <c r="L41" i="22"/>
  <c r="J41" i="22"/>
  <c r="I41" i="22"/>
  <c r="R41" i="22"/>
  <c r="O41" i="22" s="1"/>
  <c r="H41" i="22"/>
  <c r="Q41" i="22"/>
  <c r="P41" i="22"/>
  <c r="H11" i="22"/>
  <c r="L11" i="22"/>
  <c r="J11" i="22"/>
  <c r="I11" i="22"/>
  <c r="L13" i="22"/>
  <c r="P18" i="22"/>
  <c r="Q18" i="22"/>
  <c r="L18" i="22"/>
  <c r="J18" i="22"/>
  <c r="I18" i="22"/>
  <c r="R18" i="22"/>
  <c r="O18" i="22" s="1"/>
  <c r="H18" i="22"/>
  <c r="L37" i="22"/>
  <c r="J37" i="22"/>
  <c r="I37" i="22"/>
  <c r="R37" i="22"/>
  <c r="O37" i="22" s="1"/>
  <c r="H37" i="22"/>
  <c r="Q37" i="22"/>
  <c r="P37" i="22"/>
  <c r="S39" i="22"/>
  <c r="L33" i="22"/>
  <c r="J33" i="22"/>
  <c r="I33" i="22"/>
  <c r="R33" i="22"/>
  <c r="O33" i="22" s="1"/>
  <c r="H33" i="22"/>
  <c r="Q33" i="22"/>
  <c r="P33" i="22"/>
  <c r="P46" i="22"/>
  <c r="L46" i="22"/>
  <c r="Q46" i="22"/>
  <c r="J46" i="22"/>
  <c r="I46" i="22"/>
  <c r="R46" i="22"/>
  <c r="O46" i="22" s="1"/>
  <c r="H46" i="22"/>
  <c r="P38" i="22"/>
  <c r="L38" i="22"/>
  <c r="J38" i="22"/>
  <c r="I38" i="22"/>
  <c r="R38" i="22"/>
  <c r="O38" i="22" s="1"/>
  <c r="H38" i="22"/>
  <c r="Q38" i="22"/>
  <c r="L9" i="22"/>
  <c r="L29" i="22"/>
  <c r="J29" i="22"/>
  <c r="I29" i="22"/>
  <c r="R29" i="22"/>
  <c r="O29" i="22" s="1"/>
  <c r="H29" i="22"/>
  <c r="Q29" i="22"/>
  <c r="P29" i="22"/>
  <c r="S31" i="22"/>
  <c r="T31" i="22"/>
  <c r="P42" i="22"/>
  <c r="Q42" i="22"/>
  <c r="L42" i="22"/>
  <c r="J42" i="22"/>
  <c r="I42" i="22"/>
  <c r="R42" i="22"/>
  <c r="O42" i="22" s="1"/>
  <c r="H42" i="22"/>
  <c r="L12" i="22"/>
  <c r="L16" i="22"/>
  <c r="J19" i="22"/>
  <c r="L20" i="22"/>
  <c r="J23" i="22"/>
  <c r="L24" i="22"/>
  <c r="J27" i="22"/>
  <c r="L28" i="22"/>
  <c r="J31" i="22"/>
  <c r="L32" i="22"/>
  <c r="J35" i="22"/>
  <c r="L36" i="22"/>
  <c r="J39" i="22"/>
  <c r="L40" i="22"/>
  <c r="J43" i="22"/>
  <c r="L44" i="22"/>
  <c r="J47" i="22"/>
  <c r="L48" i="22"/>
  <c r="H9" i="22"/>
  <c r="H13" i="22"/>
  <c r="P16" i="22"/>
  <c r="L19" i="22"/>
  <c r="P20" i="22"/>
  <c r="L23" i="22"/>
  <c r="P24" i="22"/>
  <c r="L27" i="22"/>
  <c r="P28" i="22"/>
  <c r="L31" i="22"/>
  <c r="P32" i="22"/>
  <c r="L35" i="22"/>
  <c r="P36" i="22"/>
  <c r="L39" i="22"/>
  <c r="P40" i="22"/>
  <c r="L43" i="22"/>
  <c r="P44" i="22"/>
  <c r="L47" i="22"/>
  <c r="P48" i="22"/>
  <c r="I9" i="22"/>
  <c r="I13" i="22"/>
  <c r="Q16" i="22"/>
  <c r="Q20" i="22"/>
  <c r="Q24" i="22"/>
  <c r="Q28" i="22"/>
  <c r="Q32" i="22"/>
  <c r="Q36" i="22"/>
  <c r="Q40" i="22"/>
  <c r="Q44" i="22"/>
  <c r="Q48" i="22"/>
  <c r="J9" i="22"/>
  <c r="H12" i="22"/>
  <c r="P59" i="22" s="1"/>
  <c r="Q59" i="22" s="1"/>
  <c r="J13" i="22"/>
  <c r="H16" i="22"/>
  <c r="R16" i="22"/>
  <c r="O16" i="22" s="1"/>
  <c r="P19" i="22"/>
  <c r="H20" i="22"/>
  <c r="R20" i="22"/>
  <c r="O20" i="22" s="1"/>
  <c r="P23" i="22"/>
  <c r="H24" i="22"/>
  <c r="R24" i="22"/>
  <c r="O24" i="22" s="1"/>
  <c r="P27" i="22"/>
  <c r="H28" i="22"/>
  <c r="R28" i="22"/>
  <c r="O28" i="22" s="1"/>
  <c r="P31" i="22"/>
  <c r="H32" i="22"/>
  <c r="R32" i="22"/>
  <c r="O32" i="22" s="1"/>
  <c r="P35" i="22"/>
  <c r="H36" i="22"/>
  <c r="R36" i="22"/>
  <c r="O36" i="22" s="1"/>
  <c r="P39" i="22"/>
  <c r="H40" i="22"/>
  <c r="R40" i="22"/>
  <c r="O40" i="22" s="1"/>
  <c r="P43" i="22"/>
  <c r="H44" i="22"/>
  <c r="R44" i="22"/>
  <c r="O44" i="22" s="1"/>
  <c r="P47" i="22"/>
  <c r="H48" i="22"/>
  <c r="R48" i="22"/>
  <c r="O48" i="22" s="1"/>
  <c r="I12" i="22"/>
  <c r="I16" i="22"/>
  <c r="Q19" i="22"/>
  <c r="I20" i="22"/>
  <c r="Q23" i="22"/>
  <c r="I24" i="22"/>
  <c r="Q27" i="22"/>
  <c r="I28" i="22"/>
  <c r="Q31" i="22"/>
  <c r="I32" i="22"/>
  <c r="Q35" i="22"/>
  <c r="I36" i="22"/>
  <c r="Q39" i="22"/>
  <c r="I40" i="22"/>
  <c r="Q43" i="22"/>
  <c r="I44" i="22"/>
  <c r="Q47" i="22"/>
  <c r="I48" i="22"/>
  <c r="H19" i="22"/>
  <c r="H23" i="22"/>
  <c r="H27" i="22"/>
  <c r="H31" i="22"/>
  <c r="H35" i="22"/>
  <c r="H39" i="22"/>
  <c r="H43" i="22"/>
  <c r="H47" i="22"/>
  <c r="L70" i="21"/>
  <c r="J70" i="21"/>
  <c r="I70" i="21"/>
  <c r="R70" i="21"/>
  <c r="O70" i="21" s="1"/>
  <c r="H70" i="21"/>
  <c r="Q70" i="21"/>
  <c r="P70" i="21"/>
  <c r="L66" i="21"/>
  <c r="J66" i="21"/>
  <c r="I66" i="21"/>
  <c r="R66" i="21"/>
  <c r="O66" i="21" s="1"/>
  <c r="H66" i="21"/>
  <c r="Q66" i="21"/>
  <c r="P66" i="21"/>
  <c r="P79" i="21"/>
  <c r="L79" i="21"/>
  <c r="J79" i="21"/>
  <c r="Q79" i="21"/>
  <c r="I79" i="21"/>
  <c r="R79" i="21"/>
  <c r="O79" i="21" s="1"/>
  <c r="H79" i="21"/>
  <c r="L62" i="21"/>
  <c r="J62" i="21"/>
  <c r="I62" i="21"/>
  <c r="R62" i="21"/>
  <c r="O62" i="21" s="1"/>
  <c r="H62" i="21"/>
  <c r="Q62" i="21"/>
  <c r="P62" i="21"/>
  <c r="P75" i="21"/>
  <c r="Q75" i="21"/>
  <c r="L75" i="21"/>
  <c r="J75" i="21"/>
  <c r="I75" i="21"/>
  <c r="R75" i="21"/>
  <c r="O75" i="21" s="1"/>
  <c r="H75" i="21"/>
  <c r="L58" i="21"/>
  <c r="J58" i="21"/>
  <c r="I58" i="21"/>
  <c r="H58" i="21"/>
  <c r="P71" i="21"/>
  <c r="Q71" i="21"/>
  <c r="L71" i="21"/>
  <c r="J71" i="21"/>
  <c r="I71" i="21"/>
  <c r="R71" i="21"/>
  <c r="O71" i="21" s="1"/>
  <c r="H71" i="21"/>
  <c r="L90" i="21"/>
  <c r="J90" i="21"/>
  <c r="I90" i="21"/>
  <c r="R90" i="21"/>
  <c r="O90" i="21" s="1"/>
  <c r="H90" i="21"/>
  <c r="Q90" i="21"/>
  <c r="P90" i="21"/>
  <c r="L54" i="21"/>
  <c r="J54" i="21"/>
  <c r="I54" i="21"/>
  <c r="H54" i="21"/>
  <c r="P67" i="21"/>
  <c r="L67" i="21"/>
  <c r="Q67" i="21"/>
  <c r="J67" i="21"/>
  <c r="I67" i="21"/>
  <c r="R67" i="21"/>
  <c r="O67" i="21" s="1"/>
  <c r="H67" i="21"/>
  <c r="L86" i="21"/>
  <c r="J86" i="21"/>
  <c r="I86" i="21"/>
  <c r="R86" i="21"/>
  <c r="O86" i="21" s="1"/>
  <c r="H86" i="21"/>
  <c r="Q86" i="21"/>
  <c r="P86" i="21"/>
  <c r="S88" i="21"/>
  <c r="T88" i="21"/>
  <c r="P63" i="21"/>
  <c r="Q63" i="21"/>
  <c r="L63" i="21"/>
  <c r="J63" i="21"/>
  <c r="I63" i="21"/>
  <c r="R63" i="21"/>
  <c r="O63" i="21" s="1"/>
  <c r="H63" i="21"/>
  <c r="L82" i="21"/>
  <c r="J82" i="21"/>
  <c r="I82" i="21"/>
  <c r="R82" i="21"/>
  <c r="O82" i="21" s="1"/>
  <c r="H82" i="21"/>
  <c r="Q82" i="21"/>
  <c r="P82" i="21"/>
  <c r="P83" i="21"/>
  <c r="L83" i="21"/>
  <c r="J83" i="21"/>
  <c r="I83" i="21"/>
  <c r="R83" i="21"/>
  <c r="O83" i="21" s="1"/>
  <c r="H83" i="21"/>
  <c r="Q83" i="21"/>
  <c r="L59" i="21"/>
  <c r="J59" i="21"/>
  <c r="I59" i="21"/>
  <c r="H59" i="21"/>
  <c r="L78" i="21"/>
  <c r="J78" i="21"/>
  <c r="I78" i="21"/>
  <c r="R78" i="21"/>
  <c r="O78" i="21" s="1"/>
  <c r="H78" i="21"/>
  <c r="Q78" i="21"/>
  <c r="P78" i="21"/>
  <c r="P91" i="21"/>
  <c r="L91" i="21"/>
  <c r="J91" i="21"/>
  <c r="Q91" i="21"/>
  <c r="I91" i="21"/>
  <c r="R91" i="21"/>
  <c r="O91" i="21" s="1"/>
  <c r="H91" i="21"/>
  <c r="L55" i="21"/>
  <c r="J55" i="21"/>
  <c r="I55" i="21"/>
  <c r="H55" i="21"/>
  <c r="L74" i="21"/>
  <c r="J74" i="21"/>
  <c r="I74" i="21"/>
  <c r="R74" i="21"/>
  <c r="O74" i="21" s="1"/>
  <c r="H74" i="21"/>
  <c r="Q74" i="21"/>
  <c r="P74" i="21"/>
  <c r="P87" i="21"/>
  <c r="L87" i="21"/>
  <c r="J87" i="21"/>
  <c r="I87" i="21"/>
  <c r="R87" i="21"/>
  <c r="O87" i="21" s="1"/>
  <c r="H87" i="21"/>
  <c r="Q87" i="21"/>
  <c r="J56" i="21"/>
  <c r="L57" i="21"/>
  <c r="J60" i="21"/>
  <c r="L61" i="21"/>
  <c r="J64" i="21"/>
  <c r="L65" i="21"/>
  <c r="J68" i="21"/>
  <c r="L69" i="21"/>
  <c r="J72" i="21"/>
  <c r="L73" i="21"/>
  <c r="J76" i="21"/>
  <c r="L77" i="21"/>
  <c r="J80" i="21"/>
  <c r="L81" i="21"/>
  <c r="J84" i="21"/>
  <c r="L85" i="21"/>
  <c r="J88" i="21"/>
  <c r="L89" i="21"/>
  <c r="J92" i="21"/>
  <c r="L93" i="21"/>
  <c r="L56" i="21"/>
  <c r="L60" i="21"/>
  <c r="P61" i="21"/>
  <c r="L64" i="21"/>
  <c r="P65" i="21"/>
  <c r="L68" i="21"/>
  <c r="P69" i="21"/>
  <c r="L72" i="21"/>
  <c r="P73" i="21"/>
  <c r="L76" i="21"/>
  <c r="P77" i="21"/>
  <c r="L80" i="21"/>
  <c r="P81" i="21"/>
  <c r="L84" i="21"/>
  <c r="P85" i="21"/>
  <c r="L88" i="21"/>
  <c r="P89" i="21"/>
  <c r="L92" i="21"/>
  <c r="P93" i="21"/>
  <c r="Q61" i="21"/>
  <c r="Q65" i="21"/>
  <c r="Q69" i="21"/>
  <c r="Q73" i="21"/>
  <c r="Q77" i="21"/>
  <c r="Q81" i="21"/>
  <c r="Q85" i="21"/>
  <c r="Q89" i="21"/>
  <c r="Q93" i="21"/>
  <c r="H57" i="21"/>
  <c r="H61" i="21"/>
  <c r="R61" i="21"/>
  <c r="O61" i="21" s="1"/>
  <c r="P64" i="21"/>
  <c r="H65" i="21"/>
  <c r="R65" i="21"/>
  <c r="O65" i="21" s="1"/>
  <c r="P68" i="21"/>
  <c r="H69" i="21"/>
  <c r="R69" i="21"/>
  <c r="O69" i="21" s="1"/>
  <c r="P72" i="21"/>
  <c r="H73" i="21"/>
  <c r="R73" i="21"/>
  <c r="O73" i="21" s="1"/>
  <c r="P76" i="21"/>
  <c r="H77" i="21"/>
  <c r="R77" i="21"/>
  <c r="O77" i="21" s="1"/>
  <c r="P80" i="21"/>
  <c r="H81" i="21"/>
  <c r="R81" i="21"/>
  <c r="O81" i="21" s="1"/>
  <c r="P84" i="21"/>
  <c r="H85" i="21"/>
  <c r="R85" i="21"/>
  <c r="O85" i="21" s="1"/>
  <c r="P88" i="21"/>
  <c r="H89" i="21"/>
  <c r="R89" i="21"/>
  <c r="O89" i="21" s="1"/>
  <c r="P92" i="21"/>
  <c r="H93" i="21"/>
  <c r="R93" i="21"/>
  <c r="O93" i="21" s="1"/>
  <c r="I57" i="21"/>
  <c r="I61" i="21"/>
  <c r="Q64" i="21"/>
  <c r="I65" i="21"/>
  <c r="Q68" i="21"/>
  <c r="I69" i="21"/>
  <c r="Q72" i="21"/>
  <c r="I73" i="21"/>
  <c r="Q76" i="21"/>
  <c r="I77" i="21"/>
  <c r="Q80" i="21"/>
  <c r="I81" i="21"/>
  <c r="Q84" i="21"/>
  <c r="I85" i="21"/>
  <c r="Q88" i="21"/>
  <c r="I89" i="21"/>
  <c r="Q92" i="21"/>
  <c r="I93" i="21"/>
  <c r="H56" i="21"/>
  <c r="H60" i="21"/>
  <c r="H64" i="21"/>
  <c r="H68" i="21"/>
  <c r="H72" i="21"/>
  <c r="H76" i="21"/>
  <c r="H80" i="21"/>
  <c r="H84" i="21"/>
  <c r="H88" i="21"/>
  <c r="H92" i="21"/>
  <c r="L25" i="21"/>
  <c r="J25" i="21"/>
  <c r="I25" i="21"/>
  <c r="R25" i="21"/>
  <c r="O25" i="21" s="1"/>
  <c r="H25" i="21"/>
  <c r="Q25" i="21"/>
  <c r="P25" i="21"/>
  <c r="P38" i="21"/>
  <c r="L38" i="21"/>
  <c r="J38" i="21"/>
  <c r="Q38" i="21"/>
  <c r="I38" i="21"/>
  <c r="R38" i="21"/>
  <c r="O38" i="21" s="1"/>
  <c r="H38" i="21"/>
  <c r="L21" i="21"/>
  <c r="J21" i="21"/>
  <c r="I21" i="21"/>
  <c r="R21" i="21"/>
  <c r="O21" i="21" s="1"/>
  <c r="H21" i="21"/>
  <c r="Q21" i="21"/>
  <c r="P21" i="21"/>
  <c r="P34" i="21"/>
  <c r="L34" i="21"/>
  <c r="J34" i="21"/>
  <c r="I34" i="21"/>
  <c r="R34" i="21"/>
  <c r="O34" i="21" s="1"/>
  <c r="H34" i="21"/>
  <c r="Q34" i="21"/>
  <c r="L17" i="21"/>
  <c r="J17" i="21"/>
  <c r="I17" i="21"/>
  <c r="R17" i="21"/>
  <c r="O17" i="21" s="1"/>
  <c r="H17" i="21"/>
  <c r="Q17" i="21"/>
  <c r="P17" i="21"/>
  <c r="S19" i="21"/>
  <c r="T19" i="21"/>
  <c r="P30" i="21"/>
  <c r="Q30" i="21"/>
  <c r="L30" i="21"/>
  <c r="J30" i="21"/>
  <c r="I30" i="21"/>
  <c r="R30" i="21"/>
  <c r="O30" i="21" s="1"/>
  <c r="H30" i="21"/>
  <c r="L13" i="21"/>
  <c r="J13" i="21"/>
  <c r="I13" i="21"/>
  <c r="H13" i="21"/>
  <c r="P26" i="21"/>
  <c r="Q26" i="21"/>
  <c r="L26" i="21"/>
  <c r="J26" i="21"/>
  <c r="I26" i="21"/>
  <c r="R26" i="21"/>
  <c r="O26" i="21" s="1"/>
  <c r="H26" i="21"/>
  <c r="L45" i="21"/>
  <c r="J45" i="21"/>
  <c r="I45" i="21"/>
  <c r="R45" i="21"/>
  <c r="O45" i="21" s="1"/>
  <c r="H45" i="21"/>
  <c r="Q45" i="21"/>
  <c r="P45" i="21"/>
  <c r="S47" i="21"/>
  <c r="T47" i="21"/>
  <c r="L9" i="21"/>
  <c r="J9" i="21"/>
  <c r="I9" i="21"/>
  <c r="H9" i="21"/>
  <c r="P22" i="21"/>
  <c r="L22" i="21"/>
  <c r="Q22" i="21"/>
  <c r="J22" i="21"/>
  <c r="I22" i="21"/>
  <c r="R22" i="21"/>
  <c r="O22" i="21" s="1"/>
  <c r="H22" i="21"/>
  <c r="L41" i="21"/>
  <c r="J41" i="21"/>
  <c r="I41" i="21"/>
  <c r="R41" i="21"/>
  <c r="O41" i="21" s="1"/>
  <c r="H41" i="21"/>
  <c r="Q41" i="21"/>
  <c r="P41" i="21"/>
  <c r="S43" i="21"/>
  <c r="T43" i="21"/>
  <c r="P18" i="21"/>
  <c r="Q18" i="21"/>
  <c r="L18" i="21"/>
  <c r="J18" i="21"/>
  <c r="I18" i="21"/>
  <c r="R18" i="21"/>
  <c r="O18" i="21" s="1"/>
  <c r="H18" i="21"/>
  <c r="L37" i="21"/>
  <c r="J37" i="21"/>
  <c r="I37" i="21"/>
  <c r="R37" i="21"/>
  <c r="O37" i="21" s="1"/>
  <c r="H37" i="21"/>
  <c r="Q37" i="21"/>
  <c r="P37" i="21"/>
  <c r="S39" i="21"/>
  <c r="T39" i="21"/>
  <c r="L14" i="21"/>
  <c r="R14" i="21" s="1"/>
  <c r="J14" i="21"/>
  <c r="I14" i="21"/>
  <c r="H14" i="21"/>
  <c r="L33" i="21"/>
  <c r="J33" i="21"/>
  <c r="I33" i="21"/>
  <c r="R33" i="21"/>
  <c r="O33" i="21" s="1"/>
  <c r="H33" i="21"/>
  <c r="Q33" i="21"/>
  <c r="P33" i="21"/>
  <c r="P46" i="21"/>
  <c r="L46" i="21"/>
  <c r="Q46" i="21"/>
  <c r="J46" i="21"/>
  <c r="I46" i="21"/>
  <c r="R46" i="21"/>
  <c r="O46" i="21" s="1"/>
  <c r="H46" i="21"/>
  <c r="L10" i="21"/>
  <c r="J10" i="21"/>
  <c r="I10" i="21"/>
  <c r="H10" i="21"/>
  <c r="P55" i="21" s="1"/>
  <c r="Q55" i="21" s="1"/>
  <c r="L29" i="21"/>
  <c r="J29" i="21"/>
  <c r="I29" i="21"/>
  <c r="R29" i="21"/>
  <c r="O29" i="21" s="1"/>
  <c r="H29" i="21"/>
  <c r="Q29" i="21"/>
  <c r="P29" i="21"/>
  <c r="P42" i="21"/>
  <c r="L42" i="21"/>
  <c r="J42" i="21"/>
  <c r="Q42" i="21"/>
  <c r="I42" i="21"/>
  <c r="R42" i="21"/>
  <c r="O42" i="21" s="1"/>
  <c r="H42" i="21"/>
  <c r="J11" i="21"/>
  <c r="L12" i="21"/>
  <c r="J15" i="21"/>
  <c r="L16" i="21"/>
  <c r="J19" i="21"/>
  <c r="L20" i="21"/>
  <c r="J23" i="21"/>
  <c r="L24" i="21"/>
  <c r="J27" i="21"/>
  <c r="L28" i="21"/>
  <c r="J31" i="21"/>
  <c r="L32" i="21"/>
  <c r="J35" i="21"/>
  <c r="L36" i="21"/>
  <c r="J39" i="21"/>
  <c r="L40" i="21"/>
  <c r="J43" i="21"/>
  <c r="L44" i="21"/>
  <c r="J47" i="21"/>
  <c r="L48" i="21"/>
  <c r="L11" i="21"/>
  <c r="P11" i="21" s="1"/>
  <c r="Q11" i="21" s="1"/>
  <c r="L15" i="21"/>
  <c r="P16" i="21"/>
  <c r="L19" i="21"/>
  <c r="P20" i="21"/>
  <c r="L23" i="21"/>
  <c r="P24" i="21"/>
  <c r="L27" i="21"/>
  <c r="P28" i="21"/>
  <c r="L31" i="21"/>
  <c r="P32" i="21"/>
  <c r="L35" i="21"/>
  <c r="P36" i="21"/>
  <c r="L39" i="21"/>
  <c r="P40" i="21"/>
  <c r="L43" i="21"/>
  <c r="P44" i="21"/>
  <c r="L47" i="21"/>
  <c r="P48" i="21"/>
  <c r="Q16" i="21"/>
  <c r="Q20" i="21"/>
  <c r="Q24" i="21"/>
  <c r="Q28" i="21"/>
  <c r="Q32" i="21"/>
  <c r="Q36" i="21"/>
  <c r="Q40" i="21"/>
  <c r="Q44" i="21"/>
  <c r="Q48" i="21"/>
  <c r="H12" i="21"/>
  <c r="H16" i="21"/>
  <c r="R16" i="21"/>
  <c r="O16" i="21" s="1"/>
  <c r="P19" i="21"/>
  <c r="H20" i="21"/>
  <c r="R20" i="21"/>
  <c r="O20" i="21" s="1"/>
  <c r="P23" i="21"/>
  <c r="H24" i="21"/>
  <c r="R24" i="21"/>
  <c r="O24" i="21" s="1"/>
  <c r="P27" i="21"/>
  <c r="H28" i="21"/>
  <c r="R28" i="21"/>
  <c r="O28" i="21" s="1"/>
  <c r="P31" i="21"/>
  <c r="H32" i="21"/>
  <c r="R32" i="21"/>
  <c r="O32" i="21" s="1"/>
  <c r="P35" i="21"/>
  <c r="H36" i="21"/>
  <c r="R36" i="21"/>
  <c r="O36" i="21" s="1"/>
  <c r="P39" i="21"/>
  <c r="H40" i="21"/>
  <c r="R40" i="21"/>
  <c r="O40" i="21" s="1"/>
  <c r="P43" i="21"/>
  <c r="H44" i="21"/>
  <c r="R44" i="21"/>
  <c r="O44" i="21" s="1"/>
  <c r="P47" i="21"/>
  <c r="H48" i="21"/>
  <c r="R48" i="21"/>
  <c r="O48" i="21" s="1"/>
  <c r="I12" i="21"/>
  <c r="I16" i="21"/>
  <c r="Q19" i="21"/>
  <c r="I20" i="21"/>
  <c r="Q23" i="21"/>
  <c r="I24" i="21"/>
  <c r="Q27" i="21"/>
  <c r="I28" i="21"/>
  <c r="Q31" i="21"/>
  <c r="I32" i="21"/>
  <c r="Q35" i="21"/>
  <c r="I36" i="21"/>
  <c r="Q39" i="21"/>
  <c r="I40" i="21"/>
  <c r="Q43" i="21"/>
  <c r="I44" i="21"/>
  <c r="Q47" i="21"/>
  <c r="I48" i="21"/>
  <c r="H11" i="21"/>
  <c r="H15" i="21"/>
  <c r="H19" i="21"/>
  <c r="H23" i="21"/>
  <c r="H27" i="21"/>
  <c r="H31" i="21"/>
  <c r="H35" i="21"/>
  <c r="H39" i="21"/>
  <c r="H43" i="21"/>
  <c r="H47" i="21"/>
  <c r="L58" i="20"/>
  <c r="R58" i="20" s="1"/>
  <c r="H58" i="20"/>
  <c r="J58" i="20"/>
  <c r="I58" i="20"/>
  <c r="L66" i="20"/>
  <c r="R66" i="20"/>
  <c r="O66" i="20" s="1"/>
  <c r="H66" i="20"/>
  <c r="J66" i="20"/>
  <c r="Q66" i="20"/>
  <c r="I66" i="20"/>
  <c r="P66" i="20"/>
  <c r="L90" i="20"/>
  <c r="Q90" i="20"/>
  <c r="J90" i="20"/>
  <c r="I90" i="20"/>
  <c r="H90" i="20"/>
  <c r="P90" i="20"/>
  <c r="R90" i="20"/>
  <c r="O90" i="20" s="1"/>
  <c r="L54" i="20"/>
  <c r="J54" i="20"/>
  <c r="I54" i="20"/>
  <c r="H54" i="20"/>
  <c r="L78" i="20"/>
  <c r="J78" i="20"/>
  <c r="I78" i="20"/>
  <c r="H78" i="20"/>
  <c r="P78" i="20"/>
  <c r="R78" i="20"/>
  <c r="O78" i="20" s="1"/>
  <c r="Q78" i="20"/>
  <c r="L86" i="20"/>
  <c r="J86" i="20"/>
  <c r="I86" i="20"/>
  <c r="Q86" i="20"/>
  <c r="P86" i="20"/>
  <c r="H86" i="20"/>
  <c r="R86" i="20"/>
  <c r="O86" i="20" s="1"/>
  <c r="L62" i="20"/>
  <c r="J62" i="20"/>
  <c r="R62" i="20"/>
  <c r="O62" i="20" s="1"/>
  <c r="I62" i="20"/>
  <c r="P62" i="20"/>
  <c r="H62" i="20"/>
  <c r="Q62" i="20"/>
  <c r="L70" i="20"/>
  <c r="H70" i="20"/>
  <c r="J70" i="20"/>
  <c r="I70" i="20"/>
  <c r="P70" i="20"/>
  <c r="R70" i="20"/>
  <c r="O70" i="20" s="1"/>
  <c r="Q70" i="20"/>
  <c r="L74" i="20"/>
  <c r="J74" i="20"/>
  <c r="I74" i="20"/>
  <c r="P74" i="20"/>
  <c r="R74" i="20"/>
  <c r="O74" i="20" s="1"/>
  <c r="H74" i="20"/>
  <c r="Q74" i="20"/>
  <c r="T64" i="20"/>
  <c r="S64" i="20"/>
  <c r="T68" i="20"/>
  <c r="S68" i="20"/>
  <c r="T72" i="20"/>
  <c r="S72" i="20"/>
  <c r="T76" i="20"/>
  <c r="S76" i="20"/>
  <c r="T80" i="20"/>
  <c r="S80" i="20"/>
  <c r="T84" i="20"/>
  <c r="S84" i="20"/>
  <c r="T88" i="20"/>
  <c r="S88" i="20"/>
  <c r="T92" i="20"/>
  <c r="S92" i="20"/>
  <c r="L82" i="20"/>
  <c r="J82" i="20"/>
  <c r="R82" i="20"/>
  <c r="O82" i="20" s="1"/>
  <c r="I82" i="20"/>
  <c r="P82" i="20"/>
  <c r="H82" i="20"/>
  <c r="Q82" i="20"/>
  <c r="J57" i="20"/>
  <c r="I57" i="20"/>
  <c r="H57" i="20"/>
  <c r="L57" i="20"/>
  <c r="J61" i="20"/>
  <c r="I61" i="20"/>
  <c r="R61" i="20"/>
  <c r="O61" i="20" s="1"/>
  <c r="H61" i="20"/>
  <c r="Q61" i="20"/>
  <c r="P61" i="20"/>
  <c r="L61" i="20"/>
  <c r="J65" i="20"/>
  <c r="I65" i="20"/>
  <c r="R65" i="20"/>
  <c r="O65" i="20" s="1"/>
  <c r="H65" i="20"/>
  <c r="Q65" i="20"/>
  <c r="L65" i="20"/>
  <c r="P65" i="20"/>
  <c r="J69" i="20"/>
  <c r="I69" i="20"/>
  <c r="R69" i="20"/>
  <c r="O69" i="20" s="1"/>
  <c r="H69" i="20"/>
  <c r="P69" i="20"/>
  <c r="Q69" i="20"/>
  <c r="L69" i="20"/>
  <c r="J73" i="20"/>
  <c r="I73" i="20"/>
  <c r="R73" i="20"/>
  <c r="O73" i="20" s="1"/>
  <c r="H73" i="20"/>
  <c r="Q73" i="20"/>
  <c r="P73" i="20"/>
  <c r="L73" i="20"/>
  <c r="J77" i="20"/>
  <c r="I77" i="20"/>
  <c r="R77" i="20"/>
  <c r="O77" i="20" s="1"/>
  <c r="H77" i="20"/>
  <c r="Q77" i="20"/>
  <c r="L77" i="20"/>
  <c r="P77" i="20"/>
  <c r="J81" i="20"/>
  <c r="I81" i="20"/>
  <c r="R81" i="20"/>
  <c r="O81" i="20" s="1"/>
  <c r="H81" i="20"/>
  <c r="Q81" i="20"/>
  <c r="L81" i="20"/>
  <c r="P81" i="20"/>
  <c r="J85" i="20"/>
  <c r="I85" i="20"/>
  <c r="R85" i="20"/>
  <c r="O85" i="20" s="1"/>
  <c r="H85" i="20"/>
  <c r="Q85" i="20"/>
  <c r="P85" i="20"/>
  <c r="L85" i="20"/>
  <c r="J89" i="20"/>
  <c r="I89" i="20"/>
  <c r="R89" i="20"/>
  <c r="O89" i="20" s="1"/>
  <c r="H89" i="20"/>
  <c r="Q89" i="20"/>
  <c r="P89" i="20"/>
  <c r="L89" i="20"/>
  <c r="J93" i="20"/>
  <c r="I93" i="20"/>
  <c r="R93" i="20"/>
  <c r="O93" i="20" s="1"/>
  <c r="H93" i="20"/>
  <c r="Q93" i="20"/>
  <c r="P93" i="20"/>
  <c r="L93" i="20"/>
  <c r="L88" i="20"/>
  <c r="I56" i="20"/>
  <c r="I60" i="20"/>
  <c r="Q63" i="20"/>
  <c r="I64" i="20"/>
  <c r="Q67" i="20"/>
  <c r="I68" i="20"/>
  <c r="Q71" i="20"/>
  <c r="I72" i="20"/>
  <c r="Q75" i="20"/>
  <c r="I76" i="20"/>
  <c r="Q79" i="20"/>
  <c r="I80" i="20"/>
  <c r="Q83" i="20"/>
  <c r="I84" i="20"/>
  <c r="Q87" i="20"/>
  <c r="I88" i="20"/>
  <c r="Q91" i="20"/>
  <c r="I92" i="20"/>
  <c r="L68" i="20"/>
  <c r="L76" i="20"/>
  <c r="H55" i="20"/>
  <c r="J56" i="20"/>
  <c r="H59" i="20"/>
  <c r="J60" i="20"/>
  <c r="H63" i="20"/>
  <c r="R63" i="20"/>
  <c r="O63" i="20" s="1"/>
  <c r="J64" i="20"/>
  <c r="H67" i="20"/>
  <c r="R67" i="20"/>
  <c r="O67" i="20" s="1"/>
  <c r="J68" i="20"/>
  <c r="H71" i="20"/>
  <c r="R71" i="20"/>
  <c r="O71" i="20" s="1"/>
  <c r="J72" i="20"/>
  <c r="H75" i="20"/>
  <c r="R75" i="20"/>
  <c r="O75" i="20" s="1"/>
  <c r="J76" i="20"/>
  <c r="H79" i="20"/>
  <c r="R79" i="20"/>
  <c r="O79" i="20" s="1"/>
  <c r="J80" i="20"/>
  <c r="H83" i="20"/>
  <c r="R83" i="20"/>
  <c r="O83" i="20" s="1"/>
  <c r="J84" i="20"/>
  <c r="H87" i="20"/>
  <c r="R87" i="20"/>
  <c r="O87" i="20" s="1"/>
  <c r="J88" i="20"/>
  <c r="H91" i="20"/>
  <c r="R91" i="20"/>
  <c r="O91" i="20" s="1"/>
  <c r="J92" i="20"/>
  <c r="L56" i="20"/>
  <c r="L60" i="20"/>
  <c r="L64" i="20"/>
  <c r="L80" i="20"/>
  <c r="L84" i="20"/>
  <c r="L72" i="20"/>
  <c r="L55" i="20"/>
  <c r="L59" i="20"/>
  <c r="L63" i="20"/>
  <c r="P64" i="20"/>
  <c r="L67" i="20"/>
  <c r="P68" i="20"/>
  <c r="L71" i="20"/>
  <c r="P72" i="20"/>
  <c r="L75" i="20"/>
  <c r="P76" i="20"/>
  <c r="L79" i="20"/>
  <c r="P80" i="20"/>
  <c r="L83" i="20"/>
  <c r="P84" i="20"/>
  <c r="L87" i="20"/>
  <c r="P88" i="20"/>
  <c r="L91" i="20"/>
  <c r="P92" i="20"/>
  <c r="L92" i="20"/>
  <c r="Q64" i="20"/>
  <c r="Q68" i="20"/>
  <c r="Q72" i="20"/>
  <c r="Q76" i="20"/>
  <c r="Q80" i="20"/>
  <c r="Q84" i="20"/>
  <c r="Q88" i="20"/>
  <c r="Q92" i="20"/>
  <c r="H56" i="20"/>
  <c r="H60" i="20"/>
  <c r="H64" i="20"/>
  <c r="H68" i="20"/>
  <c r="H72" i="20"/>
  <c r="H76" i="20"/>
  <c r="H80" i="20"/>
  <c r="H84" i="20"/>
  <c r="H88" i="20"/>
  <c r="H92" i="20"/>
  <c r="L10" i="20"/>
  <c r="J10" i="20"/>
  <c r="I10" i="20"/>
  <c r="H10" i="20"/>
  <c r="T19" i="20"/>
  <c r="S19" i="20"/>
  <c r="T23" i="20"/>
  <c r="S23" i="20"/>
  <c r="T27" i="20"/>
  <c r="S27" i="20"/>
  <c r="P22" i="20"/>
  <c r="L22" i="20"/>
  <c r="J22" i="20"/>
  <c r="R22" i="20"/>
  <c r="O22" i="20" s="1"/>
  <c r="H22" i="20"/>
  <c r="I22" i="20"/>
  <c r="Q22" i="20"/>
  <c r="P26" i="20"/>
  <c r="L26" i="20"/>
  <c r="J26" i="20"/>
  <c r="I26" i="20"/>
  <c r="R26" i="20"/>
  <c r="O26" i="20" s="1"/>
  <c r="H26" i="20"/>
  <c r="Q26" i="20"/>
  <c r="P30" i="20"/>
  <c r="L30" i="20"/>
  <c r="J30" i="20"/>
  <c r="R30" i="20"/>
  <c r="O30" i="20" s="1"/>
  <c r="H30" i="20"/>
  <c r="I30" i="20"/>
  <c r="Q30" i="20"/>
  <c r="L14" i="20"/>
  <c r="J14" i="20"/>
  <c r="I14" i="20"/>
  <c r="H14" i="20"/>
  <c r="P18" i="20"/>
  <c r="L18" i="20"/>
  <c r="J18" i="20"/>
  <c r="R18" i="20"/>
  <c r="O18" i="20" s="1"/>
  <c r="H18" i="20"/>
  <c r="I18" i="20"/>
  <c r="Q18" i="20"/>
  <c r="J12" i="20"/>
  <c r="I12" i="20"/>
  <c r="H12" i="20"/>
  <c r="L12" i="20"/>
  <c r="L17" i="20"/>
  <c r="J17" i="20"/>
  <c r="R17" i="20"/>
  <c r="O17" i="20" s="1"/>
  <c r="H17" i="20"/>
  <c r="P17" i="20"/>
  <c r="Q17" i="20"/>
  <c r="L21" i="20"/>
  <c r="J21" i="20"/>
  <c r="R21" i="20"/>
  <c r="O21" i="20" s="1"/>
  <c r="H21" i="20"/>
  <c r="P21" i="20"/>
  <c r="Q21" i="20"/>
  <c r="L25" i="20"/>
  <c r="J25" i="20"/>
  <c r="R25" i="20"/>
  <c r="O25" i="20" s="1"/>
  <c r="H25" i="20"/>
  <c r="P25" i="20"/>
  <c r="Q25" i="20"/>
  <c r="L29" i="20"/>
  <c r="J29" i="20"/>
  <c r="R29" i="20"/>
  <c r="O29" i="20" s="1"/>
  <c r="H29" i="20"/>
  <c r="P29" i="20"/>
  <c r="Q29" i="20"/>
  <c r="P42" i="20"/>
  <c r="L42" i="20"/>
  <c r="J42" i="20"/>
  <c r="R42" i="20"/>
  <c r="O42" i="20" s="1"/>
  <c r="H42" i="20"/>
  <c r="I42" i="20"/>
  <c r="I17" i="20"/>
  <c r="I21" i="20"/>
  <c r="I25" i="20"/>
  <c r="I29" i="20"/>
  <c r="L37" i="20"/>
  <c r="I37" i="20"/>
  <c r="J37" i="20"/>
  <c r="R37" i="20"/>
  <c r="O37" i="20" s="1"/>
  <c r="H37" i="20"/>
  <c r="P37" i="20"/>
  <c r="Q37" i="20"/>
  <c r="J40" i="20"/>
  <c r="I40" i="20"/>
  <c r="R40" i="20"/>
  <c r="O40" i="20" s="1"/>
  <c r="H40" i="20"/>
  <c r="Q40" i="20"/>
  <c r="P40" i="20"/>
  <c r="L40" i="20"/>
  <c r="Q42" i="20"/>
  <c r="L13" i="20"/>
  <c r="R13" i="20" s="1"/>
  <c r="I11" i="20"/>
  <c r="J32" i="20"/>
  <c r="I32" i="20"/>
  <c r="Q32" i="20"/>
  <c r="R32" i="20"/>
  <c r="O32" i="20" s="1"/>
  <c r="H32" i="20"/>
  <c r="P32" i="20"/>
  <c r="L32" i="20"/>
  <c r="P46" i="20"/>
  <c r="L46" i="20"/>
  <c r="J46" i="20"/>
  <c r="I46" i="20"/>
  <c r="R46" i="20"/>
  <c r="O46" i="20" s="1"/>
  <c r="H46" i="20"/>
  <c r="P34" i="20"/>
  <c r="L34" i="20"/>
  <c r="J34" i="20"/>
  <c r="I34" i="20"/>
  <c r="R34" i="20"/>
  <c r="O34" i="20" s="1"/>
  <c r="H34" i="20"/>
  <c r="J16" i="20"/>
  <c r="I16" i="20"/>
  <c r="R16" i="20"/>
  <c r="O16" i="20" s="1"/>
  <c r="H16" i="20"/>
  <c r="P16" i="20"/>
  <c r="L16" i="20"/>
  <c r="J20" i="20"/>
  <c r="I20" i="20"/>
  <c r="R20" i="20"/>
  <c r="O20" i="20" s="1"/>
  <c r="H20" i="20"/>
  <c r="P20" i="20"/>
  <c r="L20" i="20"/>
  <c r="J24" i="20"/>
  <c r="I24" i="20"/>
  <c r="R24" i="20"/>
  <c r="O24" i="20" s="1"/>
  <c r="H24" i="20"/>
  <c r="P24" i="20"/>
  <c r="L24" i="20"/>
  <c r="J28" i="20"/>
  <c r="I28" i="20"/>
  <c r="R28" i="20"/>
  <c r="O28" i="20" s="1"/>
  <c r="H28" i="20"/>
  <c r="P28" i="20"/>
  <c r="L28" i="20"/>
  <c r="L41" i="20"/>
  <c r="J41" i="20"/>
  <c r="I41" i="20"/>
  <c r="R41" i="20"/>
  <c r="O41" i="20" s="1"/>
  <c r="H41" i="20"/>
  <c r="P41" i="20"/>
  <c r="Q41" i="20"/>
  <c r="J44" i="20"/>
  <c r="I44" i="20"/>
  <c r="R44" i="20"/>
  <c r="O44" i="20" s="1"/>
  <c r="H44" i="20"/>
  <c r="Q44" i="20"/>
  <c r="P44" i="20"/>
  <c r="L44" i="20"/>
  <c r="Q46" i="20"/>
  <c r="L9" i="20"/>
  <c r="R9" i="20" s="1"/>
  <c r="H15" i="20"/>
  <c r="L15" i="20"/>
  <c r="R15" i="20" s="1"/>
  <c r="J15" i="20"/>
  <c r="Q16" i="20"/>
  <c r="Q20" i="20"/>
  <c r="Q24" i="20"/>
  <c r="Q28" i="20"/>
  <c r="P38" i="20"/>
  <c r="L38" i="20"/>
  <c r="J38" i="20"/>
  <c r="R38" i="20"/>
  <c r="O38" i="20" s="1"/>
  <c r="H38" i="20"/>
  <c r="I38" i="20"/>
  <c r="L33" i="20"/>
  <c r="J33" i="20"/>
  <c r="I33" i="20"/>
  <c r="R33" i="20"/>
  <c r="O33" i="20" s="1"/>
  <c r="H33" i="20"/>
  <c r="Q33" i="20"/>
  <c r="P33" i="20"/>
  <c r="J36" i="20"/>
  <c r="I36" i="20"/>
  <c r="R36" i="20"/>
  <c r="O36" i="20" s="1"/>
  <c r="H36" i="20"/>
  <c r="Q36" i="20"/>
  <c r="P36" i="20"/>
  <c r="L36" i="20"/>
  <c r="Q38" i="20"/>
  <c r="H11" i="20"/>
  <c r="L11" i="20"/>
  <c r="L45" i="20"/>
  <c r="J45" i="20"/>
  <c r="I45" i="20"/>
  <c r="R45" i="20"/>
  <c r="O45" i="20" s="1"/>
  <c r="H45" i="20"/>
  <c r="Q45" i="20"/>
  <c r="P45" i="20"/>
  <c r="J48" i="20"/>
  <c r="I48" i="20"/>
  <c r="R48" i="20"/>
  <c r="O48" i="20" s="1"/>
  <c r="H48" i="20"/>
  <c r="Q48" i="20"/>
  <c r="P48" i="20"/>
  <c r="L48" i="20"/>
  <c r="H9" i="20"/>
  <c r="H13" i="20"/>
  <c r="L19" i="20"/>
  <c r="L23" i="20"/>
  <c r="L27" i="20"/>
  <c r="L31" i="20"/>
  <c r="L35" i="20"/>
  <c r="L39" i="20"/>
  <c r="L43" i="20"/>
  <c r="L47" i="20"/>
  <c r="J9" i="20"/>
  <c r="J13" i="20"/>
  <c r="P19" i="20"/>
  <c r="P23" i="20"/>
  <c r="P27" i="20"/>
  <c r="P31" i="20"/>
  <c r="P35" i="20"/>
  <c r="P39" i="20"/>
  <c r="P43" i="20"/>
  <c r="P47" i="20"/>
  <c r="Q19" i="20"/>
  <c r="Q23" i="20"/>
  <c r="Q27" i="20"/>
  <c r="Q31" i="20"/>
  <c r="Q35" i="20"/>
  <c r="Q39" i="20"/>
  <c r="Q43" i="20"/>
  <c r="Q47" i="20"/>
  <c r="H19" i="20"/>
  <c r="H23" i="20"/>
  <c r="H27" i="20"/>
  <c r="H31" i="20"/>
  <c r="H35" i="20"/>
  <c r="H39" i="20"/>
  <c r="H43" i="20"/>
  <c r="H47" i="20"/>
  <c r="I24" i="19"/>
  <c r="J24" i="19"/>
  <c r="I44" i="19"/>
  <c r="J44" i="19"/>
  <c r="I28" i="19"/>
  <c r="J28" i="19"/>
  <c r="I40" i="19"/>
  <c r="J40" i="19"/>
  <c r="J36" i="19"/>
  <c r="J32" i="19"/>
  <c r="J20" i="19"/>
  <c r="J12" i="19"/>
  <c r="I12" i="19"/>
  <c r="H12" i="19"/>
  <c r="P14" i="19" s="1"/>
  <c r="Q14" i="19" s="1"/>
  <c r="L12" i="19"/>
  <c r="R12" i="19" s="1"/>
  <c r="P46" i="19"/>
  <c r="I46" i="19"/>
  <c r="L46" i="19"/>
  <c r="J46" i="19"/>
  <c r="R46" i="19"/>
  <c r="O46" i="19" s="1"/>
  <c r="H46" i="19"/>
  <c r="Q46" i="19"/>
  <c r="T27" i="19"/>
  <c r="S27" i="19"/>
  <c r="L29" i="19"/>
  <c r="J29" i="19"/>
  <c r="I29" i="19"/>
  <c r="R29" i="19"/>
  <c r="O29" i="19" s="1"/>
  <c r="H29" i="19"/>
  <c r="Q29" i="19"/>
  <c r="P29" i="19"/>
  <c r="P42" i="19"/>
  <c r="I42" i="19"/>
  <c r="L42" i="19"/>
  <c r="J42" i="19"/>
  <c r="R42" i="19"/>
  <c r="O42" i="19" s="1"/>
  <c r="H42" i="19"/>
  <c r="Q42" i="19"/>
  <c r="T23" i="19"/>
  <c r="S23" i="19"/>
  <c r="L25" i="19"/>
  <c r="Q25" i="19"/>
  <c r="J25" i="19"/>
  <c r="I25" i="19"/>
  <c r="R25" i="19"/>
  <c r="O25" i="19" s="1"/>
  <c r="H25" i="19"/>
  <c r="P25" i="19"/>
  <c r="P38" i="19"/>
  <c r="L38" i="19"/>
  <c r="J38" i="19"/>
  <c r="I38" i="19"/>
  <c r="R38" i="19"/>
  <c r="O38" i="19" s="1"/>
  <c r="H38" i="19"/>
  <c r="Q38" i="19"/>
  <c r="L33" i="19"/>
  <c r="J33" i="19"/>
  <c r="I33" i="19"/>
  <c r="R33" i="19"/>
  <c r="O33" i="19" s="1"/>
  <c r="H33" i="19"/>
  <c r="Q33" i="19"/>
  <c r="P33" i="19"/>
  <c r="L13" i="19"/>
  <c r="J13" i="19"/>
  <c r="I13" i="19"/>
  <c r="H13" i="19"/>
  <c r="T19" i="19"/>
  <c r="S19" i="19"/>
  <c r="L21" i="19"/>
  <c r="J21" i="19"/>
  <c r="I21" i="19"/>
  <c r="Q21" i="19"/>
  <c r="R21" i="19"/>
  <c r="O21" i="19" s="1"/>
  <c r="H21" i="19"/>
  <c r="P21" i="19"/>
  <c r="P34" i="19"/>
  <c r="L34" i="19"/>
  <c r="J34" i="19"/>
  <c r="I34" i="19"/>
  <c r="R34" i="19"/>
  <c r="O34" i="19" s="1"/>
  <c r="H34" i="19"/>
  <c r="Q34" i="19"/>
  <c r="T31" i="19"/>
  <c r="S31" i="19"/>
  <c r="L9" i="19"/>
  <c r="L14" i="19"/>
  <c r="L10" i="19"/>
  <c r="J9" i="19"/>
  <c r="I9" i="19"/>
  <c r="H9" i="19"/>
  <c r="L17" i="19"/>
  <c r="J17" i="19"/>
  <c r="I17" i="19"/>
  <c r="R17" i="19"/>
  <c r="O17" i="19" s="1"/>
  <c r="H17" i="19"/>
  <c r="P17" i="19"/>
  <c r="Q17" i="19"/>
  <c r="P30" i="19"/>
  <c r="I30" i="19"/>
  <c r="L30" i="19"/>
  <c r="J30" i="19"/>
  <c r="R30" i="19"/>
  <c r="O30" i="19" s="1"/>
  <c r="H30" i="19"/>
  <c r="Q30" i="19"/>
  <c r="T47" i="19"/>
  <c r="S47" i="19"/>
  <c r="P26" i="19"/>
  <c r="L26" i="19"/>
  <c r="J26" i="19"/>
  <c r="R26" i="19"/>
  <c r="O26" i="19" s="1"/>
  <c r="H26" i="19"/>
  <c r="Q26" i="19"/>
  <c r="I26" i="19"/>
  <c r="T43" i="19"/>
  <c r="S43" i="19"/>
  <c r="L45" i="19"/>
  <c r="J45" i="19"/>
  <c r="I45" i="19"/>
  <c r="R45" i="19"/>
  <c r="O45" i="19" s="1"/>
  <c r="H45" i="19"/>
  <c r="P45" i="19"/>
  <c r="Q45" i="19"/>
  <c r="P22" i="19"/>
  <c r="L22" i="19"/>
  <c r="J22" i="19"/>
  <c r="R22" i="19"/>
  <c r="O22" i="19" s="1"/>
  <c r="H22" i="19"/>
  <c r="Q22" i="19"/>
  <c r="I22" i="19"/>
  <c r="T39" i="19"/>
  <c r="S39" i="19"/>
  <c r="L41" i="19"/>
  <c r="J41" i="19"/>
  <c r="I41" i="19"/>
  <c r="R41" i="19"/>
  <c r="O41" i="19" s="1"/>
  <c r="H41" i="19"/>
  <c r="P41" i="19"/>
  <c r="Q41" i="19"/>
  <c r="P18" i="19"/>
  <c r="L18" i="19"/>
  <c r="I18" i="19"/>
  <c r="J18" i="19"/>
  <c r="R18" i="19"/>
  <c r="O18" i="19" s="1"/>
  <c r="H18" i="19"/>
  <c r="Q18" i="19"/>
  <c r="T35" i="19"/>
  <c r="S35" i="19"/>
  <c r="L37" i="19"/>
  <c r="Q37" i="19"/>
  <c r="J37" i="19"/>
  <c r="I37" i="19"/>
  <c r="R37" i="19"/>
  <c r="O37" i="19" s="1"/>
  <c r="H37" i="19"/>
  <c r="P37" i="19"/>
  <c r="J48" i="19"/>
  <c r="I48" i="19"/>
  <c r="R48" i="19"/>
  <c r="O48" i="19" s="1"/>
  <c r="H48" i="19"/>
  <c r="Q48" i="19"/>
  <c r="P48" i="19"/>
  <c r="L48" i="19"/>
  <c r="I11" i="19"/>
  <c r="I15" i="19"/>
  <c r="I19" i="19"/>
  <c r="I23" i="19"/>
  <c r="I27" i="19"/>
  <c r="I31" i="19"/>
  <c r="I35" i="19"/>
  <c r="I39" i="19"/>
  <c r="I43" i="19"/>
  <c r="I47" i="19"/>
  <c r="H10" i="19"/>
  <c r="J11" i="19"/>
  <c r="H14" i="19"/>
  <c r="R14" i="19"/>
  <c r="J15" i="19"/>
  <c r="L16" i="19"/>
  <c r="J19" i="19"/>
  <c r="L20" i="19"/>
  <c r="J23" i="19"/>
  <c r="L24" i="19"/>
  <c r="J27" i="19"/>
  <c r="L28" i="19"/>
  <c r="J31" i="19"/>
  <c r="L32" i="19"/>
  <c r="J35" i="19"/>
  <c r="L36" i="19"/>
  <c r="J39" i="19"/>
  <c r="L40" i="19"/>
  <c r="J43" i="19"/>
  <c r="L44" i="19"/>
  <c r="J47" i="19"/>
  <c r="J10" i="19"/>
  <c r="L11" i="19"/>
  <c r="P11" i="19" s="1"/>
  <c r="Q11" i="19" s="1"/>
  <c r="J14" i="19"/>
  <c r="L15" i="19"/>
  <c r="P16" i="19"/>
  <c r="L19" i="19"/>
  <c r="P20" i="19"/>
  <c r="L23" i="19"/>
  <c r="P24" i="19"/>
  <c r="L27" i="19"/>
  <c r="P28" i="19"/>
  <c r="L31" i="19"/>
  <c r="P32" i="19"/>
  <c r="L35" i="19"/>
  <c r="P36" i="19"/>
  <c r="L39" i="19"/>
  <c r="P40" i="19"/>
  <c r="L43" i="19"/>
  <c r="P44" i="19"/>
  <c r="L47" i="19"/>
  <c r="Q16" i="19"/>
  <c r="Q20" i="19"/>
  <c r="Q24" i="19"/>
  <c r="Q28" i="19"/>
  <c r="Q32" i="19"/>
  <c r="Q36" i="19"/>
  <c r="Q40" i="19"/>
  <c r="Q44" i="19"/>
  <c r="H16" i="19"/>
  <c r="R16" i="19"/>
  <c r="O16" i="19" s="1"/>
  <c r="P19" i="19"/>
  <c r="H20" i="19"/>
  <c r="R20" i="19"/>
  <c r="O20" i="19" s="1"/>
  <c r="P23" i="19"/>
  <c r="H24" i="19"/>
  <c r="R24" i="19"/>
  <c r="O24" i="19" s="1"/>
  <c r="P27" i="19"/>
  <c r="H28" i="19"/>
  <c r="R28" i="19"/>
  <c r="O28" i="19" s="1"/>
  <c r="P31" i="19"/>
  <c r="H32" i="19"/>
  <c r="R32" i="19"/>
  <c r="O32" i="19" s="1"/>
  <c r="P35" i="19"/>
  <c r="H36" i="19"/>
  <c r="R36" i="19"/>
  <c r="O36" i="19" s="1"/>
  <c r="P39" i="19"/>
  <c r="H40" i="19"/>
  <c r="R40" i="19"/>
  <c r="O40" i="19" s="1"/>
  <c r="P43" i="19"/>
  <c r="H44" i="19"/>
  <c r="R44" i="19"/>
  <c r="O44" i="19" s="1"/>
  <c r="P47" i="19"/>
  <c r="Q19" i="19"/>
  <c r="Q23" i="19"/>
  <c r="Q27" i="19"/>
  <c r="Q31" i="19"/>
  <c r="Q35" i="19"/>
  <c r="Q39" i="19"/>
  <c r="Q43" i="19"/>
  <c r="Q47" i="19"/>
  <c r="H11" i="19"/>
  <c r="H15" i="19"/>
  <c r="H19" i="19"/>
  <c r="H23" i="19"/>
  <c r="H27" i="19"/>
  <c r="H31" i="19"/>
  <c r="H35" i="19"/>
  <c r="H39" i="19"/>
  <c r="H43" i="19"/>
  <c r="H47" i="19"/>
  <c r="R19" i="16"/>
  <c r="O19" i="16" s="1"/>
  <c r="T19" i="16" s="1"/>
  <c r="I19" i="16"/>
  <c r="R39" i="16"/>
  <c r="O39" i="16" s="1"/>
  <c r="S39" i="16" s="1"/>
  <c r="I39" i="16"/>
  <c r="R47" i="16"/>
  <c r="O47" i="16" s="1"/>
  <c r="S47" i="16" s="1"/>
  <c r="I47" i="16"/>
  <c r="R35" i="16"/>
  <c r="O35" i="16" s="1"/>
  <c r="S35" i="16" s="1"/>
  <c r="I35" i="16"/>
  <c r="R43" i="16"/>
  <c r="O43" i="16" s="1"/>
  <c r="S43" i="16" s="1"/>
  <c r="I43" i="16"/>
  <c r="I31" i="16"/>
  <c r="I27" i="16"/>
  <c r="L25" i="16"/>
  <c r="J25" i="16"/>
  <c r="I25" i="16"/>
  <c r="R25" i="16"/>
  <c r="O25" i="16" s="1"/>
  <c r="H25" i="16"/>
  <c r="Q25" i="16"/>
  <c r="P25" i="16"/>
  <c r="S27" i="16"/>
  <c r="T27" i="16"/>
  <c r="L21" i="16"/>
  <c r="J21" i="16"/>
  <c r="I21" i="16"/>
  <c r="R21" i="16"/>
  <c r="O21" i="16" s="1"/>
  <c r="H21" i="16"/>
  <c r="Q21" i="16"/>
  <c r="P21" i="16"/>
  <c r="S23" i="16"/>
  <c r="T23" i="16"/>
  <c r="P34" i="16"/>
  <c r="L34" i="16"/>
  <c r="J34" i="16"/>
  <c r="I34" i="16"/>
  <c r="Q34" i="16"/>
  <c r="R34" i="16"/>
  <c r="O34" i="16" s="1"/>
  <c r="H34" i="16"/>
  <c r="L17" i="16"/>
  <c r="J17" i="16"/>
  <c r="I17" i="16"/>
  <c r="R17" i="16"/>
  <c r="O17" i="16" s="1"/>
  <c r="H17" i="16"/>
  <c r="Q17" i="16"/>
  <c r="P17" i="16"/>
  <c r="S19" i="16"/>
  <c r="P30" i="16"/>
  <c r="L30" i="16"/>
  <c r="J30" i="16"/>
  <c r="I30" i="16"/>
  <c r="Q30" i="16"/>
  <c r="R30" i="16"/>
  <c r="O30" i="16" s="1"/>
  <c r="H30" i="16"/>
  <c r="L9" i="16"/>
  <c r="J9" i="16"/>
  <c r="I9" i="16"/>
  <c r="H9" i="16"/>
  <c r="L13" i="16"/>
  <c r="P26" i="16"/>
  <c r="L26" i="16"/>
  <c r="J26" i="16"/>
  <c r="I26" i="16"/>
  <c r="Q26" i="16"/>
  <c r="R26" i="16"/>
  <c r="O26" i="16" s="1"/>
  <c r="H26" i="16"/>
  <c r="L45" i="16"/>
  <c r="J45" i="16"/>
  <c r="I45" i="16"/>
  <c r="R45" i="16"/>
  <c r="O45" i="16" s="1"/>
  <c r="H45" i="16"/>
  <c r="Q45" i="16"/>
  <c r="P45" i="16"/>
  <c r="P22" i="16"/>
  <c r="Q22" i="16"/>
  <c r="L22" i="16"/>
  <c r="J22" i="16"/>
  <c r="I22" i="16"/>
  <c r="R22" i="16"/>
  <c r="O22" i="16" s="1"/>
  <c r="H22" i="16"/>
  <c r="L41" i="16"/>
  <c r="J41" i="16"/>
  <c r="I41" i="16"/>
  <c r="R41" i="16"/>
  <c r="O41" i="16" s="1"/>
  <c r="H41" i="16"/>
  <c r="Q41" i="16"/>
  <c r="P41" i="16"/>
  <c r="P38" i="16"/>
  <c r="L38" i="16"/>
  <c r="J38" i="16"/>
  <c r="Q38" i="16"/>
  <c r="I38" i="16"/>
  <c r="R38" i="16"/>
  <c r="O38" i="16" s="1"/>
  <c r="H38" i="16"/>
  <c r="P18" i="16"/>
  <c r="L18" i="16"/>
  <c r="Q18" i="16"/>
  <c r="J18" i="16"/>
  <c r="I18" i="16"/>
  <c r="R18" i="16"/>
  <c r="O18" i="16" s="1"/>
  <c r="H18" i="16"/>
  <c r="L37" i="16"/>
  <c r="J37" i="16"/>
  <c r="I37" i="16"/>
  <c r="R37" i="16"/>
  <c r="O37" i="16" s="1"/>
  <c r="H37" i="16"/>
  <c r="Q37" i="16"/>
  <c r="P37" i="16"/>
  <c r="T39" i="16"/>
  <c r="L10" i="16"/>
  <c r="R10" i="16" s="1"/>
  <c r="J10" i="16"/>
  <c r="I10" i="16"/>
  <c r="H10" i="16"/>
  <c r="L14" i="16"/>
  <c r="J14" i="16"/>
  <c r="I14" i="16"/>
  <c r="H14" i="16"/>
  <c r="P15" i="16" s="1"/>
  <c r="Q15" i="16" s="1"/>
  <c r="L33" i="16"/>
  <c r="J33" i="16"/>
  <c r="I33" i="16"/>
  <c r="R33" i="16"/>
  <c r="O33" i="16" s="1"/>
  <c r="H33" i="16"/>
  <c r="Q33" i="16"/>
  <c r="P33" i="16"/>
  <c r="P46" i="16"/>
  <c r="L46" i="16"/>
  <c r="J46" i="16"/>
  <c r="Q46" i="16"/>
  <c r="I46" i="16"/>
  <c r="R46" i="16"/>
  <c r="O46" i="16" s="1"/>
  <c r="H46" i="16"/>
  <c r="L29" i="16"/>
  <c r="J29" i="16"/>
  <c r="I29" i="16"/>
  <c r="R29" i="16"/>
  <c r="O29" i="16" s="1"/>
  <c r="H29" i="16"/>
  <c r="Q29" i="16"/>
  <c r="P29" i="16"/>
  <c r="S31" i="16"/>
  <c r="T31" i="16"/>
  <c r="P42" i="16"/>
  <c r="L42" i="16"/>
  <c r="J42" i="16"/>
  <c r="I42" i="16"/>
  <c r="Q42" i="16"/>
  <c r="R42" i="16"/>
  <c r="O42" i="16" s="1"/>
  <c r="H42" i="16"/>
  <c r="J11" i="16"/>
  <c r="L12" i="16"/>
  <c r="J15" i="16"/>
  <c r="L16" i="16"/>
  <c r="J19" i="16"/>
  <c r="L20" i="16"/>
  <c r="J23" i="16"/>
  <c r="L24" i="16"/>
  <c r="J27" i="16"/>
  <c r="L28" i="16"/>
  <c r="J31" i="16"/>
  <c r="L32" i="16"/>
  <c r="J35" i="16"/>
  <c r="L36" i="16"/>
  <c r="J39" i="16"/>
  <c r="L40" i="16"/>
  <c r="J43" i="16"/>
  <c r="L44" i="16"/>
  <c r="J47" i="16"/>
  <c r="L48" i="16"/>
  <c r="L11" i="16"/>
  <c r="R11" i="16" s="1"/>
  <c r="H13" i="16"/>
  <c r="R13" i="16"/>
  <c r="L15" i="16"/>
  <c r="R15" i="16" s="1"/>
  <c r="P16" i="16"/>
  <c r="L19" i="16"/>
  <c r="P20" i="16"/>
  <c r="L23" i="16"/>
  <c r="P24" i="16"/>
  <c r="L27" i="16"/>
  <c r="P28" i="16"/>
  <c r="L31" i="16"/>
  <c r="P32" i="16"/>
  <c r="L35" i="16"/>
  <c r="P36" i="16"/>
  <c r="L39" i="16"/>
  <c r="P40" i="16"/>
  <c r="L43" i="16"/>
  <c r="P44" i="16"/>
  <c r="L47" i="16"/>
  <c r="P48" i="16"/>
  <c r="I13" i="16"/>
  <c r="Q16" i="16"/>
  <c r="Q20" i="16"/>
  <c r="Q24" i="16"/>
  <c r="Q28" i="16"/>
  <c r="Q32" i="16"/>
  <c r="Q36" i="16"/>
  <c r="Q40" i="16"/>
  <c r="Q44" i="16"/>
  <c r="Q48" i="16"/>
  <c r="H12" i="16"/>
  <c r="J13" i="16"/>
  <c r="H16" i="16"/>
  <c r="R16" i="16"/>
  <c r="O16" i="16" s="1"/>
  <c r="P19" i="16"/>
  <c r="H20" i="16"/>
  <c r="R20" i="16"/>
  <c r="O20" i="16" s="1"/>
  <c r="P23" i="16"/>
  <c r="H24" i="16"/>
  <c r="R24" i="16"/>
  <c r="O24" i="16" s="1"/>
  <c r="P27" i="16"/>
  <c r="H28" i="16"/>
  <c r="R28" i="16"/>
  <c r="O28" i="16" s="1"/>
  <c r="P31" i="16"/>
  <c r="H32" i="16"/>
  <c r="R32" i="16"/>
  <c r="O32" i="16" s="1"/>
  <c r="P35" i="16"/>
  <c r="H36" i="16"/>
  <c r="R36" i="16"/>
  <c r="O36" i="16" s="1"/>
  <c r="P39" i="16"/>
  <c r="H40" i="16"/>
  <c r="R40" i="16"/>
  <c r="O40" i="16" s="1"/>
  <c r="P43" i="16"/>
  <c r="H44" i="16"/>
  <c r="R44" i="16"/>
  <c r="O44" i="16" s="1"/>
  <c r="P47" i="16"/>
  <c r="H48" i="16"/>
  <c r="R48" i="16"/>
  <c r="O48" i="16" s="1"/>
  <c r="I12" i="16"/>
  <c r="I16" i="16"/>
  <c r="Q19" i="16"/>
  <c r="I20" i="16"/>
  <c r="Q23" i="16"/>
  <c r="I24" i="16"/>
  <c r="Q27" i="16"/>
  <c r="I28" i="16"/>
  <c r="Q31" i="16"/>
  <c r="I32" i="16"/>
  <c r="Q35" i="16"/>
  <c r="I36" i="16"/>
  <c r="Q39" i="16"/>
  <c r="I40" i="16"/>
  <c r="Q43" i="16"/>
  <c r="I44" i="16"/>
  <c r="Q47" i="16"/>
  <c r="I48" i="16"/>
  <c r="H11" i="16"/>
  <c r="P13" i="16" s="1"/>
  <c r="Q13" i="16" s="1"/>
  <c r="H15" i="16"/>
  <c r="H19" i="16"/>
  <c r="H23" i="16"/>
  <c r="H27" i="16"/>
  <c r="H31" i="16"/>
  <c r="H35" i="16"/>
  <c r="H39" i="16"/>
  <c r="H43" i="16"/>
  <c r="H47" i="16"/>
  <c r="S31" i="21" l="1"/>
  <c r="S23" i="21"/>
  <c r="T76" i="21"/>
  <c r="R9" i="22"/>
  <c r="P9" i="19"/>
  <c r="Q9" i="19" s="1"/>
  <c r="R9" i="19"/>
  <c r="T92" i="21"/>
  <c r="T35" i="22"/>
  <c r="P10" i="19"/>
  <c r="Q10" i="19" s="1"/>
  <c r="P14" i="16"/>
  <c r="Q14" i="16" s="1"/>
  <c r="P12" i="16"/>
  <c r="Q12" i="16" s="1"/>
  <c r="T68" i="22"/>
  <c r="S80" i="22"/>
  <c r="S43" i="20"/>
  <c r="S64" i="21"/>
  <c r="S39" i="20"/>
  <c r="T27" i="22"/>
  <c r="T27" i="21"/>
  <c r="T92" i="22"/>
  <c r="S47" i="20"/>
  <c r="T43" i="16"/>
  <c r="P54" i="20"/>
  <c r="Q54" i="20" s="1"/>
  <c r="S35" i="21"/>
  <c r="T43" i="22"/>
  <c r="P54" i="22"/>
  <c r="Q54" i="22" s="1"/>
  <c r="R10" i="22"/>
  <c r="S23" i="22"/>
  <c r="S72" i="22"/>
  <c r="R15" i="19"/>
  <c r="R59" i="20"/>
  <c r="P11" i="22"/>
  <c r="Q11" i="22" s="1"/>
  <c r="R54" i="22"/>
  <c r="S88" i="22"/>
  <c r="S64" i="22"/>
  <c r="R56" i="22"/>
  <c r="T84" i="22"/>
  <c r="R57" i="22"/>
  <c r="R58" i="22"/>
  <c r="P14" i="22"/>
  <c r="Q14" i="22" s="1"/>
  <c r="P55" i="22"/>
  <c r="Q55" i="22" s="1"/>
  <c r="P56" i="22"/>
  <c r="Q56" i="22" s="1"/>
  <c r="T76" i="22"/>
  <c r="R12" i="22"/>
  <c r="P9" i="22"/>
  <c r="Q9" i="22" s="1"/>
  <c r="P13" i="22"/>
  <c r="Q13" i="22" s="1"/>
  <c r="P15" i="22"/>
  <c r="Q15" i="22" s="1"/>
  <c r="R14" i="22"/>
  <c r="P9" i="21"/>
  <c r="Q9" i="21" s="1"/>
  <c r="P15" i="21"/>
  <c r="Q15" i="21" s="1"/>
  <c r="R12" i="21"/>
  <c r="S68" i="21"/>
  <c r="P13" i="21"/>
  <c r="Q13" i="21" s="1"/>
  <c r="T80" i="21"/>
  <c r="R15" i="21"/>
  <c r="R58" i="21"/>
  <c r="P12" i="21"/>
  <c r="Q12" i="21" s="1"/>
  <c r="S84" i="21"/>
  <c r="P54" i="21"/>
  <c r="Q54" i="21" s="1"/>
  <c r="R60" i="21"/>
  <c r="R9" i="21"/>
  <c r="R10" i="21"/>
  <c r="P59" i="21"/>
  <c r="Q59" i="21" s="1"/>
  <c r="P14" i="21"/>
  <c r="Q14" i="21" s="1"/>
  <c r="R56" i="21"/>
  <c r="R55" i="21"/>
  <c r="R54" i="21"/>
  <c r="R13" i="21"/>
  <c r="T72" i="21"/>
  <c r="P10" i="21"/>
  <c r="Q10" i="21" s="1"/>
  <c r="P60" i="21"/>
  <c r="Q60" i="21" s="1"/>
  <c r="R57" i="21"/>
  <c r="R12" i="20"/>
  <c r="R60" i="20"/>
  <c r="R57" i="20"/>
  <c r="R55" i="20"/>
  <c r="R54" i="20"/>
  <c r="P11" i="20"/>
  <c r="Q11" i="20" s="1"/>
  <c r="P60" i="20"/>
  <c r="Q60" i="20" s="1"/>
  <c r="R56" i="20"/>
  <c r="P10" i="20"/>
  <c r="Q10" i="20" s="1"/>
  <c r="R11" i="20"/>
  <c r="P15" i="20"/>
  <c r="Q15" i="20" s="1"/>
  <c r="P14" i="20"/>
  <c r="Q14" i="20" s="1"/>
  <c r="P58" i="20"/>
  <c r="Q58" i="20" s="1"/>
  <c r="P57" i="20"/>
  <c r="Q57" i="20" s="1"/>
  <c r="P55" i="20"/>
  <c r="Q55" i="20" s="1"/>
  <c r="T65" i="22"/>
  <c r="S65" i="22"/>
  <c r="T83" i="22"/>
  <c r="S83" i="22"/>
  <c r="T74" i="22"/>
  <c r="S74" i="22"/>
  <c r="T85" i="22"/>
  <c r="S85" i="22"/>
  <c r="T87" i="22"/>
  <c r="S87" i="22"/>
  <c r="T78" i="22"/>
  <c r="S78" i="22"/>
  <c r="P58" i="22"/>
  <c r="Q58" i="22" s="1"/>
  <c r="T73" i="22"/>
  <c r="S73" i="22"/>
  <c r="T91" i="22"/>
  <c r="S91" i="22"/>
  <c r="T82" i="22"/>
  <c r="S82" i="22"/>
  <c r="T93" i="22"/>
  <c r="S93" i="22"/>
  <c r="T61" i="22"/>
  <c r="S61" i="22"/>
  <c r="T63" i="22"/>
  <c r="S63" i="22"/>
  <c r="R55" i="22"/>
  <c r="T86" i="22"/>
  <c r="S86" i="22"/>
  <c r="T77" i="22"/>
  <c r="S77" i="22"/>
  <c r="T81" i="22"/>
  <c r="S81" i="22"/>
  <c r="T67" i="22"/>
  <c r="S67" i="22"/>
  <c r="T90" i="22"/>
  <c r="S90" i="22"/>
  <c r="T79" i="22"/>
  <c r="S79" i="22"/>
  <c r="T69" i="22"/>
  <c r="S69" i="22"/>
  <c r="P57" i="22"/>
  <c r="Q57" i="22" s="1"/>
  <c r="T71" i="22"/>
  <c r="S71" i="22"/>
  <c r="T62" i="22"/>
  <c r="S62" i="22"/>
  <c r="T70" i="22"/>
  <c r="S70" i="22"/>
  <c r="T89" i="22"/>
  <c r="S89" i="22"/>
  <c r="T75" i="22"/>
  <c r="S75" i="22"/>
  <c r="T66" i="22"/>
  <c r="S66" i="22"/>
  <c r="T32" i="22"/>
  <c r="S32" i="22"/>
  <c r="T20" i="22"/>
  <c r="S20" i="22"/>
  <c r="P12" i="22"/>
  <c r="Q12" i="22" s="1"/>
  <c r="R11" i="22"/>
  <c r="T45" i="22"/>
  <c r="S45" i="22"/>
  <c r="P10" i="22"/>
  <c r="Q10" i="22" s="1"/>
  <c r="T28" i="22"/>
  <c r="S28" i="22"/>
  <c r="T42" i="22"/>
  <c r="S42" i="22"/>
  <c r="T46" i="22"/>
  <c r="S46" i="22"/>
  <c r="T48" i="22"/>
  <c r="S48" i="22"/>
  <c r="T16" i="22"/>
  <c r="S16" i="22"/>
  <c r="T18" i="22"/>
  <c r="S18" i="22"/>
  <c r="T22" i="22"/>
  <c r="S22" i="22"/>
  <c r="T30" i="22"/>
  <c r="S30" i="22"/>
  <c r="T34" i="22"/>
  <c r="S34" i="22"/>
  <c r="T40" i="22"/>
  <c r="S40" i="22"/>
  <c r="T36" i="22"/>
  <c r="S36" i="22"/>
  <c r="T38" i="22"/>
  <c r="S38" i="22"/>
  <c r="T25" i="22"/>
  <c r="S25" i="22"/>
  <c r="T24" i="22"/>
  <c r="S24" i="22"/>
  <c r="T29" i="22"/>
  <c r="S29" i="22"/>
  <c r="T33" i="22"/>
  <c r="S33" i="22"/>
  <c r="T26" i="22"/>
  <c r="S26" i="22"/>
  <c r="T21" i="22"/>
  <c r="S21" i="22"/>
  <c r="T44" i="22"/>
  <c r="S44" i="22"/>
  <c r="R13" i="22"/>
  <c r="T37" i="22"/>
  <c r="S37" i="22"/>
  <c r="T41" i="22"/>
  <c r="S41" i="22"/>
  <c r="T17" i="22"/>
  <c r="S17" i="22"/>
  <c r="T73" i="21"/>
  <c r="S73" i="21"/>
  <c r="T63" i="21"/>
  <c r="S63" i="21"/>
  <c r="T67" i="21"/>
  <c r="S67" i="21"/>
  <c r="T93" i="21"/>
  <c r="S93" i="21"/>
  <c r="T61" i="21"/>
  <c r="S61" i="21"/>
  <c r="T91" i="21"/>
  <c r="S91" i="21"/>
  <c r="R59" i="21"/>
  <c r="T83" i="21"/>
  <c r="S83" i="21"/>
  <c r="P58" i="21"/>
  <c r="Q58" i="21" s="1"/>
  <c r="T75" i="21"/>
  <c r="S75" i="21"/>
  <c r="T79" i="21"/>
  <c r="S79" i="21"/>
  <c r="T81" i="21"/>
  <c r="S81" i="21"/>
  <c r="T71" i="21"/>
  <c r="S71" i="21"/>
  <c r="T69" i="21"/>
  <c r="S69" i="21"/>
  <c r="P57" i="21"/>
  <c r="Q57" i="21" s="1"/>
  <c r="T87" i="21"/>
  <c r="S87" i="21"/>
  <c r="T82" i="21"/>
  <c r="S82" i="21"/>
  <c r="T86" i="21"/>
  <c r="S86" i="21"/>
  <c r="T70" i="21"/>
  <c r="S70" i="21"/>
  <c r="T89" i="21"/>
  <c r="S89" i="21"/>
  <c r="T78" i="21"/>
  <c r="S78" i="21"/>
  <c r="T62" i="21"/>
  <c r="S62" i="21"/>
  <c r="T66" i="21"/>
  <c r="S66" i="21"/>
  <c r="T85" i="21"/>
  <c r="S85" i="21"/>
  <c r="T77" i="21"/>
  <c r="S77" i="21"/>
  <c r="T74" i="21"/>
  <c r="S74" i="21"/>
  <c r="T90" i="21"/>
  <c r="S90" i="21"/>
  <c r="T65" i="21"/>
  <c r="S65" i="21"/>
  <c r="P56" i="21"/>
  <c r="Q56" i="21" s="1"/>
  <c r="T40" i="21"/>
  <c r="S40" i="21"/>
  <c r="R11" i="21"/>
  <c r="T28" i="21"/>
  <c r="S28" i="21"/>
  <c r="T30" i="21"/>
  <c r="S30" i="21"/>
  <c r="T38" i="21"/>
  <c r="S38" i="21"/>
  <c r="T48" i="21"/>
  <c r="S48" i="21"/>
  <c r="T16" i="21"/>
  <c r="S16" i="21"/>
  <c r="T46" i="21"/>
  <c r="S46" i="21"/>
  <c r="T18" i="21"/>
  <c r="S18" i="21"/>
  <c r="T22" i="21"/>
  <c r="S22" i="21"/>
  <c r="T26" i="21"/>
  <c r="S26" i="21"/>
  <c r="T34" i="21"/>
  <c r="S34" i="21"/>
  <c r="T36" i="21"/>
  <c r="S36" i="21"/>
  <c r="T42" i="21"/>
  <c r="S42" i="21"/>
  <c r="T24" i="21"/>
  <c r="S24" i="21"/>
  <c r="T17" i="21"/>
  <c r="S17" i="21"/>
  <c r="T21" i="21"/>
  <c r="S21" i="21"/>
  <c r="T25" i="21"/>
  <c r="S25" i="21"/>
  <c r="T44" i="21"/>
  <c r="S44" i="21"/>
  <c r="T33" i="21"/>
  <c r="S33" i="21"/>
  <c r="T37" i="21"/>
  <c r="S37" i="21"/>
  <c r="T41" i="21"/>
  <c r="S41" i="21"/>
  <c r="T45" i="21"/>
  <c r="S45" i="21"/>
  <c r="T32" i="21"/>
  <c r="S32" i="21"/>
  <c r="T29" i="21"/>
  <c r="S29" i="21"/>
  <c r="T20" i="21"/>
  <c r="S20" i="21"/>
  <c r="T85" i="20"/>
  <c r="S85" i="20"/>
  <c r="S75" i="20"/>
  <c r="T75" i="20"/>
  <c r="T77" i="20"/>
  <c r="S77" i="20"/>
  <c r="P56" i="20"/>
  <c r="Q56" i="20" s="1"/>
  <c r="T63" i="20"/>
  <c r="S63" i="20"/>
  <c r="T81" i="20"/>
  <c r="S81" i="20"/>
  <c r="T74" i="20"/>
  <c r="S74" i="20"/>
  <c r="T62" i="20"/>
  <c r="S62" i="20"/>
  <c r="P59" i="20"/>
  <c r="Q59" i="20" s="1"/>
  <c r="T83" i="20"/>
  <c r="S83" i="20"/>
  <c r="T71" i="20"/>
  <c r="S71" i="20"/>
  <c r="T91" i="20"/>
  <c r="S91" i="20"/>
  <c r="T93" i="20"/>
  <c r="S93" i="20"/>
  <c r="T61" i="20"/>
  <c r="S61" i="20"/>
  <c r="T86" i="20"/>
  <c r="S86" i="20"/>
  <c r="T78" i="20"/>
  <c r="S78" i="20"/>
  <c r="T90" i="20"/>
  <c r="S90" i="20"/>
  <c r="T79" i="20"/>
  <c r="S79" i="20"/>
  <c r="T65" i="20"/>
  <c r="S65" i="20"/>
  <c r="T89" i="20"/>
  <c r="S89" i="20"/>
  <c r="T67" i="20"/>
  <c r="S67" i="20"/>
  <c r="T69" i="20"/>
  <c r="S69" i="20"/>
  <c r="T82" i="20"/>
  <c r="S82" i="20"/>
  <c r="S87" i="20"/>
  <c r="T87" i="20"/>
  <c r="T73" i="20"/>
  <c r="S73" i="20"/>
  <c r="T70" i="20"/>
  <c r="S70" i="20"/>
  <c r="T66" i="20"/>
  <c r="S66" i="20"/>
  <c r="T21" i="20"/>
  <c r="S21" i="20"/>
  <c r="T45" i="20"/>
  <c r="S45" i="20"/>
  <c r="T20" i="20"/>
  <c r="S20" i="20"/>
  <c r="T30" i="20"/>
  <c r="S30" i="20"/>
  <c r="P9" i="20"/>
  <c r="Q9" i="20" s="1"/>
  <c r="T46" i="20"/>
  <c r="S46" i="20"/>
  <c r="T32" i="20"/>
  <c r="S32" i="20"/>
  <c r="T25" i="20"/>
  <c r="S25" i="20"/>
  <c r="R14" i="20"/>
  <c r="T48" i="20"/>
  <c r="S48" i="20"/>
  <c r="T24" i="20"/>
  <c r="S24" i="20"/>
  <c r="T34" i="20"/>
  <c r="S34" i="20"/>
  <c r="T37" i="20"/>
  <c r="S37" i="20"/>
  <c r="P12" i="20"/>
  <c r="Q12" i="20" s="1"/>
  <c r="T18" i="20"/>
  <c r="S18" i="20"/>
  <c r="R10" i="20"/>
  <c r="T38" i="20"/>
  <c r="S38" i="20"/>
  <c r="T29" i="20"/>
  <c r="S29" i="20"/>
  <c r="T33" i="20"/>
  <c r="S33" i="20"/>
  <c r="T28" i="20"/>
  <c r="S28" i="20"/>
  <c r="T40" i="20"/>
  <c r="S40" i="20"/>
  <c r="T42" i="20"/>
  <c r="S42" i="20"/>
  <c r="T44" i="20"/>
  <c r="S44" i="20"/>
  <c r="T41" i="20"/>
  <c r="S41" i="20"/>
  <c r="T17" i="20"/>
  <c r="S17" i="20"/>
  <c r="T36" i="20"/>
  <c r="S36" i="20"/>
  <c r="T16" i="20"/>
  <c r="S16" i="20"/>
  <c r="P13" i="20"/>
  <c r="Q13" i="20" s="1"/>
  <c r="T26" i="20"/>
  <c r="S26" i="20"/>
  <c r="T22" i="20"/>
  <c r="S22" i="20"/>
  <c r="R10" i="19"/>
  <c r="P12" i="19"/>
  <c r="Q12" i="19" s="1"/>
  <c r="R13" i="19"/>
  <c r="T32" i="19"/>
  <c r="S32" i="19"/>
  <c r="T18" i="19"/>
  <c r="S18" i="19"/>
  <c r="T41" i="19"/>
  <c r="S41" i="19"/>
  <c r="T45" i="19"/>
  <c r="S45" i="19"/>
  <c r="T20" i="19"/>
  <c r="S20" i="19"/>
  <c r="T22" i="19"/>
  <c r="S22" i="19"/>
  <c r="S26" i="19"/>
  <c r="T26" i="19"/>
  <c r="T25" i="19"/>
  <c r="S25" i="19"/>
  <c r="T40" i="19"/>
  <c r="S40" i="19"/>
  <c r="T48" i="19"/>
  <c r="S48" i="19"/>
  <c r="S38" i="19"/>
  <c r="T38" i="19"/>
  <c r="T28" i="19"/>
  <c r="S28" i="19"/>
  <c r="T21" i="19"/>
  <c r="S21" i="19"/>
  <c r="P13" i="19"/>
  <c r="Q13" i="19" s="1"/>
  <c r="S42" i="19"/>
  <c r="T42" i="19"/>
  <c r="T29" i="19"/>
  <c r="S29" i="19"/>
  <c r="T16" i="19"/>
  <c r="S16" i="19"/>
  <c r="S34" i="19"/>
  <c r="T34" i="19"/>
  <c r="T33" i="19"/>
  <c r="S33" i="19"/>
  <c r="S46" i="19"/>
  <c r="T46" i="19"/>
  <c r="T30" i="19"/>
  <c r="S30" i="19"/>
  <c r="T36" i="19"/>
  <c r="S36" i="19"/>
  <c r="R11" i="19"/>
  <c r="T17" i="19"/>
  <c r="S17" i="19"/>
  <c r="T24" i="19"/>
  <c r="S24" i="19"/>
  <c r="P15" i="19"/>
  <c r="Q15" i="19" s="1"/>
  <c r="T44" i="19"/>
  <c r="S44" i="19"/>
  <c r="T37" i="19"/>
  <c r="S37" i="19"/>
  <c r="R9" i="16"/>
  <c r="P11" i="16"/>
  <c r="Q11" i="16" s="1"/>
  <c r="T35" i="16"/>
  <c r="P10" i="16"/>
  <c r="Q10" i="16" s="1"/>
  <c r="T47" i="16"/>
  <c r="R12" i="16"/>
  <c r="P9" i="16"/>
  <c r="Q9" i="16" s="1"/>
  <c r="T28" i="16"/>
  <c r="S28" i="16"/>
  <c r="T42" i="16"/>
  <c r="S42" i="16"/>
  <c r="T46" i="16"/>
  <c r="S46" i="16"/>
  <c r="R14" i="16"/>
  <c r="T48" i="16"/>
  <c r="S48" i="16"/>
  <c r="T16" i="16"/>
  <c r="S16" i="16"/>
  <c r="T41" i="16"/>
  <c r="S41" i="16"/>
  <c r="T45" i="16"/>
  <c r="S45" i="16"/>
  <c r="T18" i="16"/>
  <c r="S18" i="16"/>
  <c r="T34" i="16"/>
  <c r="S34" i="16"/>
  <c r="T36" i="16"/>
  <c r="S36" i="16"/>
  <c r="T37" i="16"/>
  <c r="S37" i="16"/>
  <c r="T17" i="16"/>
  <c r="S17" i="16"/>
  <c r="T21" i="16"/>
  <c r="S21" i="16"/>
  <c r="T40" i="16"/>
  <c r="S40" i="16"/>
  <c r="T24" i="16"/>
  <c r="S24" i="16"/>
  <c r="T29" i="16"/>
  <c r="S29" i="16"/>
  <c r="T33" i="16"/>
  <c r="S33" i="16"/>
  <c r="T25" i="16"/>
  <c r="S25" i="16"/>
  <c r="T30" i="16"/>
  <c r="S30" i="16"/>
  <c r="T44" i="16"/>
  <c r="S44" i="16"/>
  <c r="T32" i="16"/>
  <c r="S32" i="16"/>
  <c r="T20" i="16"/>
  <c r="S20" i="16"/>
  <c r="T38" i="16"/>
  <c r="S38" i="16"/>
  <c r="T22" i="16"/>
  <c r="S22" i="16"/>
  <c r="T26" i="16"/>
  <c r="S26" i="16"/>
  <c r="O14" i="16" l="1"/>
  <c r="T14" i="16" s="1"/>
  <c r="O14" i="19"/>
  <c r="T14" i="19" s="1"/>
  <c r="O10" i="19"/>
  <c r="S10" i="19" s="1"/>
  <c r="O12" i="16"/>
  <c r="T12" i="16" s="1"/>
  <c r="O59" i="22"/>
  <c r="S59" i="22" s="1"/>
  <c r="O11" i="22"/>
  <c r="S11" i="22" s="1"/>
  <c r="O55" i="22"/>
  <c r="T55" i="22" s="1"/>
  <c r="O58" i="22"/>
  <c r="O57" i="22"/>
  <c r="O56" i="22"/>
  <c r="O60" i="22"/>
  <c r="O54" i="22"/>
  <c r="O11" i="21"/>
  <c r="T11" i="21" s="1"/>
  <c r="O57" i="21"/>
  <c r="O12" i="21"/>
  <c r="T12" i="21" s="1"/>
  <c r="O9" i="21"/>
  <c r="S9" i="21" s="1"/>
  <c r="O59" i="21"/>
  <c r="T59" i="21" s="1"/>
  <c r="O54" i="21"/>
  <c r="T54" i="21" s="1"/>
  <c r="O14" i="21"/>
  <c r="T14" i="21" s="1"/>
  <c r="O58" i="21"/>
  <c r="O10" i="21"/>
  <c r="S10" i="21" s="1"/>
  <c r="O60" i="21"/>
  <c r="O55" i="21"/>
  <c r="O56" i="21"/>
  <c r="O9" i="20"/>
  <c r="T9" i="20" s="1"/>
  <c r="O10" i="20"/>
  <c r="T10" i="20" s="1"/>
  <c r="O55" i="20"/>
  <c r="O15" i="20"/>
  <c r="T15" i="20" s="1"/>
  <c r="O56" i="20"/>
  <c r="O59" i="20"/>
  <c r="O60" i="20"/>
  <c r="O57" i="20"/>
  <c r="O58" i="20"/>
  <c r="O54" i="20"/>
  <c r="O15" i="22"/>
  <c r="O13" i="22"/>
  <c r="O14" i="22"/>
  <c r="O9" i="22"/>
  <c r="O10" i="22"/>
  <c r="O12" i="22"/>
  <c r="O15" i="21"/>
  <c r="O13" i="21"/>
  <c r="O13" i="20"/>
  <c r="O14" i="20"/>
  <c r="O12" i="20"/>
  <c r="O11" i="20"/>
  <c r="O11" i="19"/>
  <c r="S11" i="19" s="1"/>
  <c r="O15" i="19"/>
  <c r="O12" i="19"/>
  <c r="O9" i="19"/>
  <c r="O13" i="19"/>
  <c r="O13" i="16"/>
  <c r="T13" i="16" s="1"/>
  <c r="O10" i="16"/>
  <c r="T10" i="16" s="1"/>
  <c r="O15" i="16"/>
  <c r="O9" i="16"/>
  <c r="O11" i="16"/>
  <c r="S55" i="22" l="1"/>
  <c r="S14" i="16"/>
  <c r="S14" i="19"/>
  <c r="T10" i="19"/>
  <c r="S10" i="20"/>
  <c r="T9" i="21"/>
  <c r="S12" i="21"/>
  <c r="S15" i="20"/>
  <c r="S13" i="16"/>
  <c r="S12" i="16"/>
  <c r="T11" i="19"/>
  <c r="S9" i="20"/>
  <c r="S11" i="21"/>
  <c r="T59" i="22"/>
  <c r="T11" i="22"/>
  <c r="T54" i="22"/>
  <c r="S54" i="22"/>
  <c r="S60" i="22"/>
  <c r="T60" i="22"/>
  <c r="S56" i="22"/>
  <c r="T56" i="22"/>
  <c r="T57" i="22"/>
  <c r="S57" i="22"/>
  <c r="T58" i="22"/>
  <c r="S58" i="22"/>
  <c r="S59" i="21"/>
  <c r="S14" i="21"/>
  <c r="T10" i="21"/>
  <c r="S54" i="21"/>
  <c r="T57" i="21"/>
  <c r="S57" i="21"/>
  <c r="S56" i="21"/>
  <c r="T56" i="21"/>
  <c r="S55" i="21"/>
  <c r="T55" i="21"/>
  <c r="S60" i="21"/>
  <c r="T60" i="21"/>
  <c r="T58" i="21"/>
  <c r="S58" i="21"/>
  <c r="T54" i="20"/>
  <c r="S54" i="20"/>
  <c r="T58" i="20"/>
  <c r="S58" i="20"/>
  <c r="T57" i="20"/>
  <c r="S57" i="20"/>
  <c r="T60" i="20"/>
  <c r="S60" i="20"/>
  <c r="S59" i="20"/>
  <c r="T59" i="20"/>
  <c r="T56" i="20"/>
  <c r="S56" i="20"/>
  <c r="T55" i="20"/>
  <c r="S55" i="20"/>
  <c r="T10" i="22"/>
  <c r="S10" i="22"/>
  <c r="T9" i="22"/>
  <c r="S9" i="22"/>
  <c r="T14" i="22"/>
  <c r="S14" i="22"/>
  <c r="T13" i="22"/>
  <c r="S13" i="22"/>
  <c r="T12" i="22"/>
  <c r="S12" i="22"/>
  <c r="S15" i="22"/>
  <c r="T15" i="22"/>
  <c r="S15" i="21"/>
  <c r="T15" i="21"/>
  <c r="T13" i="21"/>
  <c r="S13" i="21"/>
  <c r="T12" i="20"/>
  <c r="S12" i="20"/>
  <c r="T13" i="20"/>
  <c r="S13" i="20"/>
  <c r="T14" i="20"/>
  <c r="S14" i="20"/>
  <c r="T11" i="20"/>
  <c r="S11" i="20"/>
  <c r="T12" i="19"/>
  <c r="S12" i="19"/>
  <c r="T15" i="19"/>
  <c r="S15" i="19"/>
  <c r="T13" i="19"/>
  <c r="S13" i="19"/>
  <c r="T9" i="19"/>
  <c r="S9" i="19"/>
  <c r="S10" i="16"/>
  <c r="T9" i="16"/>
  <c r="S9" i="16"/>
  <c r="S11" i="16"/>
  <c r="T11" i="16"/>
  <c r="S15" i="16"/>
  <c r="T15" i="16"/>
  <c r="G93" i="28" l="1"/>
  <c r="K93" i="28" s="1"/>
  <c r="J93" i="28" s="1"/>
  <c r="D93" i="28"/>
  <c r="C93" i="28"/>
  <c r="G92" i="28"/>
  <c r="K92" i="28" s="1"/>
  <c r="D92" i="28"/>
  <c r="C92" i="28"/>
  <c r="G91" i="28"/>
  <c r="K91" i="28" s="1"/>
  <c r="D91" i="28"/>
  <c r="C91" i="28"/>
  <c r="G90" i="28"/>
  <c r="K90" i="28" s="1"/>
  <c r="D90" i="28"/>
  <c r="C90" i="28"/>
  <c r="G89" i="28"/>
  <c r="K89" i="28" s="1"/>
  <c r="J89" i="28" s="1"/>
  <c r="D89" i="28"/>
  <c r="C89" i="28"/>
  <c r="G88" i="28"/>
  <c r="K88" i="28" s="1"/>
  <c r="D88" i="28"/>
  <c r="C88" i="28"/>
  <c r="G87" i="28"/>
  <c r="K87" i="28" s="1"/>
  <c r="D87" i="28"/>
  <c r="C87" i="28"/>
  <c r="G86" i="28"/>
  <c r="K86" i="28" s="1"/>
  <c r="D86" i="28"/>
  <c r="C86" i="28"/>
  <c r="G85" i="28"/>
  <c r="K85" i="28" s="1"/>
  <c r="J85" i="28" s="1"/>
  <c r="D85" i="28"/>
  <c r="C85" i="28"/>
  <c r="G84" i="28"/>
  <c r="K84" i="28" s="1"/>
  <c r="D84" i="28"/>
  <c r="C84" i="28"/>
  <c r="G83" i="28"/>
  <c r="K83" i="28" s="1"/>
  <c r="D83" i="28"/>
  <c r="C83" i="28"/>
  <c r="G82" i="28"/>
  <c r="K82" i="28" s="1"/>
  <c r="D82" i="28"/>
  <c r="C82" i="28"/>
  <c r="G81" i="28"/>
  <c r="K81" i="28" s="1"/>
  <c r="J81" i="28" s="1"/>
  <c r="D81" i="28"/>
  <c r="C81" i="28"/>
  <c r="G80" i="28"/>
  <c r="K80" i="28" s="1"/>
  <c r="D80" i="28"/>
  <c r="C80" i="28"/>
  <c r="G79" i="28"/>
  <c r="K79" i="28" s="1"/>
  <c r="D79" i="28"/>
  <c r="C79" i="28"/>
  <c r="G78" i="28"/>
  <c r="K78" i="28" s="1"/>
  <c r="D78" i="28"/>
  <c r="C78" i="28"/>
  <c r="G77" i="28"/>
  <c r="K77" i="28" s="1"/>
  <c r="J77" i="28" s="1"/>
  <c r="D77" i="28"/>
  <c r="C77" i="28"/>
  <c r="G76" i="28"/>
  <c r="K76" i="28" s="1"/>
  <c r="D76" i="28"/>
  <c r="C76" i="28"/>
  <c r="G75" i="28"/>
  <c r="K75" i="28" s="1"/>
  <c r="D75" i="28"/>
  <c r="C75" i="28"/>
  <c r="G74" i="28"/>
  <c r="K74" i="28" s="1"/>
  <c r="D74" i="28"/>
  <c r="C74" i="28"/>
  <c r="G73" i="28"/>
  <c r="K73" i="28" s="1"/>
  <c r="J73" i="28" s="1"/>
  <c r="D73" i="28"/>
  <c r="C73" i="28"/>
  <c r="G72" i="28"/>
  <c r="K72" i="28" s="1"/>
  <c r="R72" i="28" s="1"/>
  <c r="O72" i="28" s="1"/>
  <c r="D72" i="28"/>
  <c r="C72" i="28"/>
  <c r="G71" i="28"/>
  <c r="K71" i="28" s="1"/>
  <c r="D71" i="28"/>
  <c r="C71" i="28"/>
  <c r="G70" i="28"/>
  <c r="K70" i="28" s="1"/>
  <c r="D70" i="28"/>
  <c r="C70" i="28"/>
  <c r="G69" i="28"/>
  <c r="K69" i="28" s="1"/>
  <c r="J69" i="28" s="1"/>
  <c r="D69" i="28"/>
  <c r="C69" i="28"/>
  <c r="G68" i="28"/>
  <c r="K68" i="28" s="1"/>
  <c r="D68" i="28"/>
  <c r="C68" i="28"/>
  <c r="G67" i="28"/>
  <c r="K67" i="28" s="1"/>
  <c r="D67" i="28"/>
  <c r="C67" i="28"/>
  <c r="G66" i="28"/>
  <c r="K66" i="28" s="1"/>
  <c r="D66" i="28"/>
  <c r="C66" i="28"/>
  <c r="G65" i="28"/>
  <c r="K65" i="28" s="1"/>
  <c r="J65" i="28" s="1"/>
  <c r="D65" i="28"/>
  <c r="C65" i="28"/>
  <c r="G64" i="28"/>
  <c r="K64" i="28" s="1"/>
  <c r="D64" i="28"/>
  <c r="C64" i="28"/>
  <c r="G63" i="28"/>
  <c r="K63" i="28" s="1"/>
  <c r="D63" i="28"/>
  <c r="C63" i="28"/>
  <c r="G62" i="28"/>
  <c r="K62" i="28" s="1"/>
  <c r="D62" i="28"/>
  <c r="C62" i="28"/>
  <c r="G61" i="28"/>
  <c r="K61" i="28" s="1"/>
  <c r="J61" i="28" s="1"/>
  <c r="D61" i="28"/>
  <c r="C61" i="28"/>
  <c r="G60" i="28"/>
  <c r="K60" i="28" s="1"/>
  <c r="C60" i="28"/>
  <c r="G59" i="28"/>
  <c r="K59" i="28" s="1"/>
  <c r="C59" i="28"/>
  <c r="G58" i="28"/>
  <c r="K58" i="28" s="1"/>
  <c r="C58" i="28"/>
  <c r="G57" i="28"/>
  <c r="K57" i="28" s="1"/>
  <c r="J57" i="28" s="1"/>
  <c r="C57" i="28"/>
  <c r="G56" i="28"/>
  <c r="K56" i="28" s="1"/>
  <c r="C56" i="28"/>
  <c r="G55" i="28"/>
  <c r="K55" i="28" s="1"/>
  <c r="C55" i="28"/>
  <c r="G54" i="28"/>
  <c r="K54" i="28" s="1"/>
  <c r="C54" i="28"/>
  <c r="K48" i="28"/>
  <c r="J48" i="28" s="1"/>
  <c r="G48" i="28"/>
  <c r="D48" i="28"/>
  <c r="C48" i="28"/>
  <c r="G47" i="28"/>
  <c r="K47" i="28" s="1"/>
  <c r="R47" i="28" s="1"/>
  <c r="O47" i="28" s="1"/>
  <c r="D47" i="28"/>
  <c r="C47" i="28"/>
  <c r="G46" i="28"/>
  <c r="K46" i="28" s="1"/>
  <c r="D46" i="28"/>
  <c r="C46" i="28"/>
  <c r="G45" i="28"/>
  <c r="K45" i="28" s="1"/>
  <c r="D45" i="28"/>
  <c r="C45" i="28"/>
  <c r="G44" i="28"/>
  <c r="K44" i="28" s="1"/>
  <c r="J44" i="28" s="1"/>
  <c r="D44" i="28"/>
  <c r="C44" i="28"/>
  <c r="G43" i="28"/>
  <c r="K43" i="28" s="1"/>
  <c r="D43" i="28"/>
  <c r="C43" i="28"/>
  <c r="G42" i="28"/>
  <c r="K42" i="28" s="1"/>
  <c r="D42" i="28"/>
  <c r="C42" i="28"/>
  <c r="G41" i="28"/>
  <c r="K41" i="28" s="1"/>
  <c r="D41" i="28"/>
  <c r="C41" i="28"/>
  <c r="G40" i="28"/>
  <c r="K40" i="28" s="1"/>
  <c r="J40" i="28" s="1"/>
  <c r="D40" i="28"/>
  <c r="C40" i="28"/>
  <c r="G39" i="28"/>
  <c r="K39" i="28" s="1"/>
  <c r="D39" i="28"/>
  <c r="C39" i="28"/>
  <c r="G38" i="28"/>
  <c r="K38" i="28" s="1"/>
  <c r="D38" i="28"/>
  <c r="C38" i="28"/>
  <c r="G37" i="28"/>
  <c r="K37" i="28" s="1"/>
  <c r="D37" i="28"/>
  <c r="C37" i="28"/>
  <c r="G36" i="28"/>
  <c r="K36" i="28" s="1"/>
  <c r="J36" i="28" s="1"/>
  <c r="D36" i="28"/>
  <c r="C36" i="28"/>
  <c r="G35" i="28"/>
  <c r="K35" i="28" s="1"/>
  <c r="D35" i="28"/>
  <c r="C35" i="28"/>
  <c r="G34" i="28"/>
  <c r="K34" i="28" s="1"/>
  <c r="D34" i="28"/>
  <c r="C34" i="28"/>
  <c r="G33" i="28"/>
  <c r="K33" i="28" s="1"/>
  <c r="D33" i="28"/>
  <c r="C33" i="28"/>
  <c r="G32" i="28"/>
  <c r="K32" i="28" s="1"/>
  <c r="J32" i="28" s="1"/>
  <c r="D32" i="28"/>
  <c r="C32" i="28"/>
  <c r="K31" i="28"/>
  <c r="R31" i="28" s="1"/>
  <c r="O31" i="28" s="1"/>
  <c r="G31" i="28"/>
  <c r="D31" i="28"/>
  <c r="C31" i="28"/>
  <c r="G30" i="28"/>
  <c r="K30" i="28" s="1"/>
  <c r="D30" i="28"/>
  <c r="C30" i="28"/>
  <c r="G29" i="28"/>
  <c r="K29" i="28" s="1"/>
  <c r="D29" i="28"/>
  <c r="C29" i="28"/>
  <c r="G28" i="28"/>
  <c r="K28" i="28" s="1"/>
  <c r="J28" i="28" s="1"/>
  <c r="D28" i="28"/>
  <c r="C28" i="28"/>
  <c r="G27" i="28"/>
  <c r="K27" i="28" s="1"/>
  <c r="D27" i="28"/>
  <c r="C27" i="28"/>
  <c r="G26" i="28"/>
  <c r="K26" i="28" s="1"/>
  <c r="D26" i="28"/>
  <c r="C26" i="28"/>
  <c r="G25" i="28"/>
  <c r="K25" i="28" s="1"/>
  <c r="D25" i="28"/>
  <c r="C25" i="28"/>
  <c r="G24" i="28"/>
  <c r="K24" i="28" s="1"/>
  <c r="J24" i="28" s="1"/>
  <c r="D24" i="28"/>
  <c r="C24" i="28"/>
  <c r="G23" i="28"/>
  <c r="K23" i="28" s="1"/>
  <c r="D23" i="28"/>
  <c r="C23" i="28"/>
  <c r="G22" i="28"/>
  <c r="K22" i="28" s="1"/>
  <c r="D22" i="28"/>
  <c r="C22" i="28"/>
  <c r="G21" i="28"/>
  <c r="K21" i="28" s="1"/>
  <c r="D21" i="28"/>
  <c r="C21" i="28"/>
  <c r="G20" i="28"/>
  <c r="K20" i="28" s="1"/>
  <c r="D20" i="28"/>
  <c r="C20" i="28"/>
  <c r="G19" i="28"/>
  <c r="K19" i="28" s="1"/>
  <c r="D19" i="28"/>
  <c r="C19" i="28"/>
  <c r="G18" i="28"/>
  <c r="K18" i="28" s="1"/>
  <c r="D18" i="28"/>
  <c r="C18" i="28"/>
  <c r="G17" i="28"/>
  <c r="K17" i="28" s="1"/>
  <c r="D17" i="28"/>
  <c r="C17" i="28"/>
  <c r="G16" i="28"/>
  <c r="K16" i="28" s="1"/>
  <c r="J16" i="28" s="1"/>
  <c r="D16" i="28"/>
  <c r="C16" i="28"/>
  <c r="G15" i="28"/>
  <c r="K15" i="28" s="1"/>
  <c r="C15" i="28"/>
  <c r="G14" i="28"/>
  <c r="K14" i="28" s="1"/>
  <c r="C14" i="28"/>
  <c r="G13" i="28"/>
  <c r="K13" i="28" s="1"/>
  <c r="C13" i="28"/>
  <c r="G12" i="28"/>
  <c r="K12" i="28" s="1"/>
  <c r="D12" i="28"/>
  <c r="C12" i="28"/>
  <c r="G11" i="28"/>
  <c r="K11" i="28" s="1"/>
  <c r="C11" i="28"/>
  <c r="G10" i="28"/>
  <c r="K10" i="28" s="1"/>
  <c r="C10" i="28"/>
  <c r="G9" i="28"/>
  <c r="K9" i="28" s="1"/>
  <c r="C9" i="28"/>
  <c r="G93" i="27"/>
  <c r="K93" i="27" s="1"/>
  <c r="J93" i="27" s="1"/>
  <c r="D93" i="27"/>
  <c r="C93" i="27"/>
  <c r="G92" i="27"/>
  <c r="K92" i="27" s="1"/>
  <c r="D92" i="27"/>
  <c r="C92" i="27"/>
  <c r="G91" i="27"/>
  <c r="K91" i="27" s="1"/>
  <c r="D91" i="27"/>
  <c r="C91" i="27"/>
  <c r="G90" i="27"/>
  <c r="K90" i="27" s="1"/>
  <c r="D90" i="27"/>
  <c r="C90" i="27"/>
  <c r="G89" i="27"/>
  <c r="K89" i="27" s="1"/>
  <c r="J89" i="27" s="1"/>
  <c r="D89" i="27"/>
  <c r="C89" i="27"/>
  <c r="G88" i="27"/>
  <c r="K88" i="27" s="1"/>
  <c r="D88" i="27"/>
  <c r="C88" i="27"/>
  <c r="G87" i="27"/>
  <c r="K87" i="27" s="1"/>
  <c r="D87" i="27"/>
  <c r="C87" i="27"/>
  <c r="G86" i="27"/>
  <c r="K86" i="27" s="1"/>
  <c r="D86" i="27"/>
  <c r="C86" i="27"/>
  <c r="G85" i="27"/>
  <c r="K85" i="27" s="1"/>
  <c r="J85" i="27" s="1"/>
  <c r="D85" i="27"/>
  <c r="C85" i="27"/>
  <c r="G84" i="27"/>
  <c r="K84" i="27" s="1"/>
  <c r="D84" i="27"/>
  <c r="C84" i="27"/>
  <c r="G83" i="27"/>
  <c r="K83" i="27" s="1"/>
  <c r="D83" i="27"/>
  <c r="C83" i="27"/>
  <c r="G82" i="27"/>
  <c r="K82" i="27" s="1"/>
  <c r="D82" i="27"/>
  <c r="C82" i="27"/>
  <c r="G81" i="27"/>
  <c r="K81" i="27" s="1"/>
  <c r="D81" i="27"/>
  <c r="C81" i="27"/>
  <c r="G80" i="27"/>
  <c r="K80" i="27" s="1"/>
  <c r="D80" i="27"/>
  <c r="C80" i="27"/>
  <c r="G79" i="27"/>
  <c r="K79" i="27" s="1"/>
  <c r="D79" i="27"/>
  <c r="C79" i="27"/>
  <c r="G78" i="27"/>
  <c r="K78" i="27" s="1"/>
  <c r="D78" i="27"/>
  <c r="C78" i="27"/>
  <c r="G77" i="27"/>
  <c r="K77" i="27" s="1"/>
  <c r="J77" i="27" s="1"/>
  <c r="D77" i="27"/>
  <c r="C77" i="27"/>
  <c r="G76" i="27"/>
  <c r="K76" i="27" s="1"/>
  <c r="D76" i="27"/>
  <c r="C76" i="27"/>
  <c r="G75" i="27"/>
  <c r="K75" i="27" s="1"/>
  <c r="D75" i="27"/>
  <c r="C75" i="27"/>
  <c r="G74" i="27"/>
  <c r="K74" i="27" s="1"/>
  <c r="D74" i="27"/>
  <c r="C74" i="27"/>
  <c r="G73" i="27"/>
  <c r="K73" i="27" s="1"/>
  <c r="J73" i="27" s="1"/>
  <c r="D73" i="27"/>
  <c r="C73" i="27"/>
  <c r="G72" i="27"/>
  <c r="K72" i="27" s="1"/>
  <c r="D72" i="27"/>
  <c r="C72" i="27"/>
  <c r="G71" i="27"/>
  <c r="K71" i="27" s="1"/>
  <c r="D71" i="27"/>
  <c r="C71" i="27"/>
  <c r="G70" i="27"/>
  <c r="K70" i="27" s="1"/>
  <c r="D70" i="27"/>
  <c r="C70" i="27"/>
  <c r="G69" i="27"/>
  <c r="K69" i="27" s="1"/>
  <c r="J69" i="27" s="1"/>
  <c r="D69" i="27"/>
  <c r="C69" i="27"/>
  <c r="G68" i="27"/>
  <c r="K68" i="27" s="1"/>
  <c r="D68" i="27"/>
  <c r="C68" i="27"/>
  <c r="G67" i="27"/>
  <c r="K67" i="27" s="1"/>
  <c r="D67" i="27"/>
  <c r="C67" i="27"/>
  <c r="G66" i="27"/>
  <c r="K66" i="27" s="1"/>
  <c r="D66" i="27"/>
  <c r="C66" i="27"/>
  <c r="G65" i="27"/>
  <c r="K65" i="27" s="1"/>
  <c r="J65" i="27" s="1"/>
  <c r="D65" i="27"/>
  <c r="C65" i="27"/>
  <c r="G64" i="27"/>
  <c r="K64" i="27" s="1"/>
  <c r="R64" i="27" s="1"/>
  <c r="O64" i="27" s="1"/>
  <c r="D64" i="27"/>
  <c r="C64" i="27"/>
  <c r="G63" i="27"/>
  <c r="K63" i="27" s="1"/>
  <c r="D63" i="27"/>
  <c r="C63" i="27"/>
  <c r="G62" i="27"/>
  <c r="K62" i="27" s="1"/>
  <c r="D62" i="27"/>
  <c r="C62" i="27"/>
  <c r="G61" i="27"/>
  <c r="K61" i="27" s="1"/>
  <c r="J61" i="27" s="1"/>
  <c r="D61" i="27"/>
  <c r="C61" i="27"/>
  <c r="G60" i="27"/>
  <c r="K60" i="27" s="1"/>
  <c r="D60" i="27"/>
  <c r="C60" i="27"/>
  <c r="G59" i="27"/>
  <c r="K59" i="27" s="1"/>
  <c r="C59" i="27"/>
  <c r="G58" i="27"/>
  <c r="K58" i="27" s="1"/>
  <c r="C58" i="27"/>
  <c r="G57" i="27"/>
  <c r="K57" i="27" s="1"/>
  <c r="J57" i="27" s="1"/>
  <c r="C57" i="27"/>
  <c r="G56" i="27"/>
  <c r="K56" i="27" s="1"/>
  <c r="D56" i="27"/>
  <c r="C56" i="27"/>
  <c r="G55" i="27"/>
  <c r="K55" i="27" s="1"/>
  <c r="C55" i="27"/>
  <c r="G54" i="27"/>
  <c r="K54" i="27" s="1"/>
  <c r="C54" i="27"/>
  <c r="G48" i="27"/>
  <c r="K48" i="27" s="1"/>
  <c r="J48" i="27" s="1"/>
  <c r="D48" i="27"/>
  <c r="C48" i="27"/>
  <c r="G47" i="27"/>
  <c r="K47" i="27" s="1"/>
  <c r="D47" i="27"/>
  <c r="C47" i="27"/>
  <c r="G46" i="27"/>
  <c r="K46" i="27" s="1"/>
  <c r="D46" i="27"/>
  <c r="C46" i="27"/>
  <c r="G45" i="27"/>
  <c r="K45" i="27" s="1"/>
  <c r="D45" i="27"/>
  <c r="C45" i="27"/>
  <c r="K44" i="27"/>
  <c r="J44" i="27" s="1"/>
  <c r="G44" i="27"/>
  <c r="D44" i="27"/>
  <c r="C44" i="27"/>
  <c r="G43" i="27"/>
  <c r="K43" i="27" s="1"/>
  <c r="D43" i="27"/>
  <c r="C43" i="27"/>
  <c r="G42" i="27"/>
  <c r="K42" i="27" s="1"/>
  <c r="D42" i="27"/>
  <c r="C42" i="27"/>
  <c r="G41" i="27"/>
  <c r="K41" i="27" s="1"/>
  <c r="D41" i="27"/>
  <c r="C41" i="27"/>
  <c r="G40" i="27"/>
  <c r="K40" i="27" s="1"/>
  <c r="J40" i="27" s="1"/>
  <c r="D40" i="27"/>
  <c r="C40" i="27"/>
  <c r="G39" i="27"/>
  <c r="K39" i="27" s="1"/>
  <c r="D39" i="27"/>
  <c r="C39" i="27"/>
  <c r="G38" i="27"/>
  <c r="K38" i="27" s="1"/>
  <c r="D38" i="27"/>
  <c r="C38" i="27"/>
  <c r="G37" i="27"/>
  <c r="K37" i="27" s="1"/>
  <c r="D37" i="27"/>
  <c r="C37" i="27"/>
  <c r="G36" i="27"/>
  <c r="K36" i="27" s="1"/>
  <c r="J36" i="27" s="1"/>
  <c r="D36" i="27"/>
  <c r="C36" i="27"/>
  <c r="K35" i="27"/>
  <c r="R35" i="27" s="1"/>
  <c r="O35" i="27" s="1"/>
  <c r="G35" i="27"/>
  <c r="D35" i="27"/>
  <c r="C35" i="27"/>
  <c r="G34" i="27"/>
  <c r="K34" i="27" s="1"/>
  <c r="D34" i="27"/>
  <c r="C34" i="27"/>
  <c r="G33" i="27"/>
  <c r="K33" i="27" s="1"/>
  <c r="D33" i="27"/>
  <c r="C33" i="27"/>
  <c r="G32" i="27"/>
  <c r="K32" i="27" s="1"/>
  <c r="J32" i="27" s="1"/>
  <c r="D32" i="27"/>
  <c r="C32" i="27"/>
  <c r="G31" i="27"/>
  <c r="K31" i="27" s="1"/>
  <c r="D31" i="27"/>
  <c r="C31" i="27"/>
  <c r="G30" i="27"/>
  <c r="K30" i="27" s="1"/>
  <c r="D30" i="27"/>
  <c r="C30" i="27"/>
  <c r="G29" i="27"/>
  <c r="K29" i="27" s="1"/>
  <c r="D29" i="27"/>
  <c r="C29" i="27"/>
  <c r="G28" i="27"/>
  <c r="K28" i="27" s="1"/>
  <c r="J28" i="27" s="1"/>
  <c r="D28" i="27"/>
  <c r="C28" i="27"/>
  <c r="G27" i="27"/>
  <c r="K27" i="27" s="1"/>
  <c r="R27" i="27" s="1"/>
  <c r="O27" i="27" s="1"/>
  <c r="D27" i="27"/>
  <c r="C27" i="27"/>
  <c r="G26" i="27"/>
  <c r="K26" i="27" s="1"/>
  <c r="D26" i="27"/>
  <c r="C26" i="27"/>
  <c r="G25" i="27"/>
  <c r="K25" i="27" s="1"/>
  <c r="D25" i="27"/>
  <c r="C25" i="27"/>
  <c r="G24" i="27"/>
  <c r="K24" i="27" s="1"/>
  <c r="J24" i="27" s="1"/>
  <c r="D24" i="27"/>
  <c r="C24" i="27"/>
  <c r="G23" i="27"/>
  <c r="K23" i="27" s="1"/>
  <c r="D23" i="27"/>
  <c r="C23" i="27"/>
  <c r="G22" i="27"/>
  <c r="K22" i="27" s="1"/>
  <c r="D22" i="27"/>
  <c r="C22" i="27"/>
  <c r="G21" i="27"/>
  <c r="K21" i="27" s="1"/>
  <c r="D21" i="27"/>
  <c r="C21" i="27"/>
  <c r="G20" i="27"/>
  <c r="K20" i="27" s="1"/>
  <c r="J20" i="27" s="1"/>
  <c r="D20" i="27"/>
  <c r="C20" i="27"/>
  <c r="G19" i="27"/>
  <c r="K19" i="27" s="1"/>
  <c r="D19" i="27"/>
  <c r="C19" i="27"/>
  <c r="G18" i="27"/>
  <c r="K18" i="27" s="1"/>
  <c r="D18" i="27"/>
  <c r="C18" i="27"/>
  <c r="G17" i="27"/>
  <c r="K17" i="27" s="1"/>
  <c r="D17" i="27"/>
  <c r="C17" i="27"/>
  <c r="G16" i="27"/>
  <c r="K16" i="27" s="1"/>
  <c r="J16" i="27" s="1"/>
  <c r="D16" i="27"/>
  <c r="C16" i="27"/>
  <c r="G15" i="27"/>
  <c r="K15" i="27" s="1"/>
  <c r="D15" i="27"/>
  <c r="C15" i="27"/>
  <c r="G14" i="27"/>
  <c r="K14" i="27" s="1"/>
  <c r="C14" i="27"/>
  <c r="G13" i="27"/>
  <c r="K13" i="27" s="1"/>
  <c r="C13" i="27"/>
  <c r="G12" i="27"/>
  <c r="K12" i="27" s="1"/>
  <c r="J12" i="27" s="1"/>
  <c r="C12" i="27"/>
  <c r="G11" i="27"/>
  <c r="K11" i="27" s="1"/>
  <c r="D11" i="27"/>
  <c r="C11" i="27"/>
  <c r="G10" i="27"/>
  <c r="K10" i="27" s="1"/>
  <c r="C10" i="27"/>
  <c r="G9" i="27"/>
  <c r="K9" i="27" s="1"/>
  <c r="C9" i="27"/>
  <c r="K93" i="23"/>
  <c r="J93" i="23" s="1"/>
  <c r="G93" i="23"/>
  <c r="D93" i="23"/>
  <c r="C93" i="23"/>
  <c r="G92" i="23"/>
  <c r="K92" i="23" s="1"/>
  <c r="R92" i="23" s="1"/>
  <c r="O92" i="23" s="1"/>
  <c r="D92" i="23"/>
  <c r="C92" i="23"/>
  <c r="G91" i="23"/>
  <c r="K91" i="23" s="1"/>
  <c r="D91" i="23"/>
  <c r="C91" i="23"/>
  <c r="G90" i="23"/>
  <c r="K90" i="23" s="1"/>
  <c r="D90" i="23"/>
  <c r="C90" i="23"/>
  <c r="G89" i="23"/>
  <c r="K89" i="23" s="1"/>
  <c r="J89" i="23" s="1"/>
  <c r="D89" i="23"/>
  <c r="C89" i="23"/>
  <c r="G88" i="23"/>
  <c r="K88" i="23" s="1"/>
  <c r="D88" i="23"/>
  <c r="C88" i="23"/>
  <c r="G87" i="23"/>
  <c r="K87" i="23" s="1"/>
  <c r="D87" i="23"/>
  <c r="C87" i="23"/>
  <c r="G86" i="23"/>
  <c r="K86" i="23" s="1"/>
  <c r="D86" i="23"/>
  <c r="C86" i="23"/>
  <c r="G85" i="23"/>
  <c r="K85" i="23" s="1"/>
  <c r="J85" i="23" s="1"/>
  <c r="D85" i="23"/>
  <c r="C85" i="23"/>
  <c r="G84" i="23"/>
  <c r="K84" i="23" s="1"/>
  <c r="D84" i="23"/>
  <c r="C84" i="23"/>
  <c r="G83" i="23"/>
  <c r="K83" i="23" s="1"/>
  <c r="D83" i="23"/>
  <c r="C83" i="23"/>
  <c r="G82" i="23"/>
  <c r="K82" i="23" s="1"/>
  <c r="D82" i="23"/>
  <c r="C82" i="23"/>
  <c r="G81" i="23"/>
  <c r="K81" i="23" s="1"/>
  <c r="J81" i="23" s="1"/>
  <c r="D81" i="23"/>
  <c r="C81" i="23"/>
  <c r="G80" i="23"/>
  <c r="K80" i="23" s="1"/>
  <c r="D80" i="23"/>
  <c r="C80" i="23"/>
  <c r="G79" i="23"/>
  <c r="K79" i="23" s="1"/>
  <c r="D79" i="23"/>
  <c r="C79" i="23"/>
  <c r="G78" i="23"/>
  <c r="K78" i="23" s="1"/>
  <c r="D78" i="23"/>
  <c r="C78" i="23"/>
  <c r="G77" i="23"/>
  <c r="K77" i="23" s="1"/>
  <c r="J77" i="23" s="1"/>
  <c r="D77" i="23"/>
  <c r="C77" i="23"/>
  <c r="K76" i="23"/>
  <c r="R76" i="23" s="1"/>
  <c r="O76" i="23" s="1"/>
  <c r="G76" i="23"/>
  <c r="D76" i="23"/>
  <c r="C76" i="23"/>
  <c r="G75" i="23"/>
  <c r="K75" i="23" s="1"/>
  <c r="D75" i="23"/>
  <c r="C75" i="23"/>
  <c r="G74" i="23"/>
  <c r="K74" i="23" s="1"/>
  <c r="D74" i="23"/>
  <c r="C74" i="23"/>
  <c r="G73" i="23"/>
  <c r="K73" i="23" s="1"/>
  <c r="J73" i="23" s="1"/>
  <c r="D73" i="23"/>
  <c r="C73" i="23"/>
  <c r="G72" i="23"/>
  <c r="K72" i="23" s="1"/>
  <c r="D72" i="23"/>
  <c r="C72" i="23"/>
  <c r="G71" i="23"/>
  <c r="K71" i="23" s="1"/>
  <c r="D71" i="23"/>
  <c r="C71" i="23"/>
  <c r="G70" i="23"/>
  <c r="K70" i="23" s="1"/>
  <c r="D70" i="23"/>
  <c r="C70" i="23"/>
  <c r="G69" i="23"/>
  <c r="K69" i="23" s="1"/>
  <c r="J69" i="23" s="1"/>
  <c r="D69" i="23"/>
  <c r="C69" i="23"/>
  <c r="G68" i="23"/>
  <c r="K68" i="23" s="1"/>
  <c r="D68" i="23"/>
  <c r="C68" i="23"/>
  <c r="G67" i="23"/>
  <c r="K67" i="23" s="1"/>
  <c r="D67" i="23"/>
  <c r="C67" i="23"/>
  <c r="G66" i="23"/>
  <c r="K66" i="23" s="1"/>
  <c r="D66" i="23"/>
  <c r="C66" i="23"/>
  <c r="G65" i="23"/>
  <c r="K65" i="23" s="1"/>
  <c r="J65" i="23" s="1"/>
  <c r="D65" i="23"/>
  <c r="C65" i="23"/>
  <c r="G64" i="23"/>
  <c r="K64" i="23" s="1"/>
  <c r="D64" i="23"/>
  <c r="C64" i="23"/>
  <c r="G63" i="23"/>
  <c r="K63" i="23" s="1"/>
  <c r="D63" i="23"/>
  <c r="C63" i="23"/>
  <c r="G62" i="23"/>
  <c r="K62" i="23" s="1"/>
  <c r="D62" i="23"/>
  <c r="C62" i="23"/>
  <c r="G61" i="23"/>
  <c r="K61" i="23" s="1"/>
  <c r="J61" i="23" s="1"/>
  <c r="D61" i="23"/>
  <c r="C61" i="23"/>
  <c r="G60" i="23"/>
  <c r="K60" i="23" s="1"/>
  <c r="C60" i="23"/>
  <c r="G59" i="23"/>
  <c r="K59" i="23" s="1"/>
  <c r="C59" i="23"/>
  <c r="G58" i="23"/>
  <c r="K58" i="23" s="1"/>
  <c r="C58" i="23"/>
  <c r="G57" i="23"/>
  <c r="K57" i="23" s="1"/>
  <c r="J57" i="23" s="1"/>
  <c r="D57" i="23"/>
  <c r="C57" i="23"/>
  <c r="G56" i="23"/>
  <c r="K56" i="23" s="1"/>
  <c r="C56" i="23"/>
  <c r="G55" i="23"/>
  <c r="K55" i="23" s="1"/>
  <c r="C55" i="23"/>
  <c r="G54" i="23"/>
  <c r="K54" i="23" s="1"/>
  <c r="C54" i="23"/>
  <c r="G48" i="23"/>
  <c r="K48" i="23" s="1"/>
  <c r="J48" i="23" s="1"/>
  <c r="D48" i="23"/>
  <c r="C48" i="23"/>
  <c r="G47" i="23"/>
  <c r="K47" i="23" s="1"/>
  <c r="R47" i="23" s="1"/>
  <c r="O47" i="23" s="1"/>
  <c r="D47" i="23"/>
  <c r="C47" i="23"/>
  <c r="G46" i="23"/>
  <c r="K46" i="23" s="1"/>
  <c r="D46" i="23"/>
  <c r="C46" i="23"/>
  <c r="G45" i="23"/>
  <c r="K45" i="23" s="1"/>
  <c r="D45" i="23"/>
  <c r="C45" i="23"/>
  <c r="G44" i="23"/>
  <c r="K44" i="23" s="1"/>
  <c r="J44" i="23" s="1"/>
  <c r="D44" i="23"/>
  <c r="C44" i="23"/>
  <c r="G43" i="23"/>
  <c r="K43" i="23" s="1"/>
  <c r="R43" i="23" s="1"/>
  <c r="O43" i="23" s="1"/>
  <c r="D43" i="23"/>
  <c r="C43" i="23"/>
  <c r="G42" i="23"/>
  <c r="K42" i="23" s="1"/>
  <c r="D42" i="23"/>
  <c r="C42" i="23"/>
  <c r="G41" i="23"/>
  <c r="K41" i="23" s="1"/>
  <c r="D41" i="23"/>
  <c r="C41" i="23"/>
  <c r="K40" i="23"/>
  <c r="J40" i="23" s="1"/>
  <c r="G40" i="23"/>
  <c r="D40" i="23"/>
  <c r="C40" i="23"/>
  <c r="G39" i="23"/>
  <c r="K39" i="23" s="1"/>
  <c r="R39" i="23" s="1"/>
  <c r="O39" i="23" s="1"/>
  <c r="D39" i="23"/>
  <c r="C39" i="23"/>
  <c r="G38" i="23"/>
  <c r="K38" i="23" s="1"/>
  <c r="D38" i="23"/>
  <c r="C38" i="23"/>
  <c r="G37" i="23"/>
  <c r="K37" i="23" s="1"/>
  <c r="D37" i="23"/>
  <c r="C37" i="23"/>
  <c r="G36" i="23"/>
  <c r="K36" i="23" s="1"/>
  <c r="J36" i="23" s="1"/>
  <c r="D36" i="23"/>
  <c r="C36" i="23"/>
  <c r="G35" i="23"/>
  <c r="K35" i="23" s="1"/>
  <c r="D35" i="23"/>
  <c r="C35" i="23"/>
  <c r="G34" i="23"/>
  <c r="K34" i="23" s="1"/>
  <c r="D34" i="23"/>
  <c r="C34" i="23"/>
  <c r="G33" i="23"/>
  <c r="K33" i="23" s="1"/>
  <c r="D33" i="23"/>
  <c r="C33" i="23"/>
  <c r="G32" i="23"/>
  <c r="K32" i="23" s="1"/>
  <c r="J32" i="23" s="1"/>
  <c r="D32" i="23"/>
  <c r="C32" i="23"/>
  <c r="G31" i="23"/>
  <c r="K31" i="23" s="1"/>
  <c r="D31" i="23"/>
  <c r="C31" i="23"/>
  <c r="G30" i="23"/>
  <c r="K30" i="23" s="1"/>
  <c r="D30" i="23"/>
  <c r="C30" i="23"/>
  <c r="G29" i="23"/>
  <c r="K29" i="23" s="1"/>
  <c r="D29" i="23"/>
  <c r="C29" i="23"/>
  <c r="G28" i="23"/>
  <c r="K28" i="23" s="1"/>
  <c r="J28" i="23" s="1"/>
  <c r="D28" i="23"/>
  <c r="C28" i="23"/>
  <c r="G27" i="23"/>
  <c r="K27" i="23" s="1"/>
  <c r="D27" i="23"/>
  <c r="C27" i="23"/>
  <c r="G26" i="23"/>
  <c r="K26" i="23" s="1"/>
  <c r="D26" i="23"/>
  <c r="C26" i="23"/>
  <c r="G25" i="23"/>
  <c r="K25" i="23" s="1"/>
  <c r="D25" i="23"/>
  <c r="C25" i="23"/>
  <c r="G24" i="23"/>
  <c r="K24" i="23" s="1"/>
  <c r="J24" i="23" s="1"/>
  <c r="D24" i="23"/>
  <c r="C24" i="23"/>
  <c r="G23" i="23"/>
  <c r="K23" i="23" s="1"/>
  <c r="R23" i="23" s="1"/>
  <c r="O23" i="23" s="1"/>
  <c r="D23" i="23"/>
  <c r="C23" i="23"/>
  <c r="G22" i="23"/>
  <c r="K22" i="23" s="1"/>
  <c r="D22" i="23"/>
  <c r="C22" i="23"/>
  <c r="G21" i="23"/>
  <c r="K21" i="23" s="1"/>
  <c r="D21" i="23"/>
  <c r="C21" i="23"/>
  <c r="G20" i="23"/>
  <c r="K20" i="23" s="1"/>
  <c r="J20" i="23" s="1"/>
  <c r="D20" i="23"/>
  <c r="C20" i="23"/>
  <c r="G19" i="23"/>
  <c r="K19" i="23" s="1"/>
  <c r="D19" i="23"/>
  <c r="C19" i="23"/>
  <c r="G18" i="23"/>
  <c r="K18" i="23" s="1"/>
  <c r="D18" i="23"/>
  <c r="C18" i="23"/>
  <c r="G17" i="23"/>
  <c r="K17" i="23" s="1"/>
  <c r="D17" i="23"/>
  <c r="C17" i="23"/>
  <c r="G16" i="23"/>
  <c r="K16" i="23" s="1"/>
  <c r="J16" i="23" s="1"/>
  <c r="D16" i="23"/>
  <c r="C16" i="23"/>
  <c r="G15" i="23"/>
  <c r="K15" i="23" s="1"/>
  <c r="C15" i="23"/>
  <c r="G14" i="23"/>
  <c r="K14" i="23" s="1"/>
  <c r="C14" i="23"/>
  <c r="G13" i="23"/>
  <c r="K13" i="23" s="1"/>
  <c r="C13" i="23"/>
  <c r="G12" i="23"/>
  <c r="K12" i="23" s="1"/>
  <c r="J12" i="23" s="1"/>
  <c r="D12" i="23"/>
  <c r="C12" i="23"/>
  <c r="G11" i="23"/>
  <c r="K11" i="23" s="1"/>
  <c r="C11" i="23"/>
  <c r="G10" i="23"/>
  <c r="K10" i="23" s="1"/>
  <c r="C10" i="23"/>
  <c r="G9" i="23"/>
  <c r="K9" i="23" s="1"/>
  <c r="C9" i="23"/>
  <c r="G48" i="26"/>
  <c r="K48" i="26" s="1"/>
  <c r="J48" i="26" s="1"/>
  <c r="D48" i="26"/>
  <c r="C48" i="26"/>
  <c r="G47" i="26"/>
  <c r="K47" i="26" s="1"/>
  <c r="R47" i="26" s="1"/>
  <c r="O47" i="26" s="1"/>
  <c r="D47" i="26"/>
  <c r="C47" i="26"/>
  <c r="G46" i="26"/>
  <c r="K46" i="26" s="1"/>
  <c r="D46" i="26"/>
  <c r="C46" i="26"/>
  <c r="G45" i="26"/>
  <c r="K45" i="26" s="1"/>
  <c r="D45" i="26"/>
  <c r="C45" i="26"/>
  <c r="G44" i="26"/>
  <c r="K44" i="26" s="1"/>
  <c r="J44" i="26" s="1"/>
  <c r="D44" i="26"/>
  <c r="C44" i="26"/>
  <c r="G43" i="26"/>
  <c r="K43" i="26" s="1"/>
  <c r="R43" i="26" s="1"/>
  <c r="O43" i="26" s="1"/>
  <c r="D43" i="26"/>
  <c r="C43" i="26"/>
  <c r="G42" i="26"/>
  <c r="K42" i="26" s="1"/>
  <c r="D42" i="26"/>
  <c r="C42" i="26"/>
  <c r="G41" i="26"/>
  <c r="K41" i="26" s="1"/>
  <c r="D41" i="26"/>
  <c r="C41" i="26"/>
  <c r="G40" i="26"/>
  <c r="K40" i="26" s="1"/>
  <c r="J40" i="26" s="1"/>
  <c r="D40" i="26"/>
  <c r="C40" i="26"/>
  <c r="G39" i="26"/>
  <c r="K39" i="26" s="1"/>
  <c r="R39" i="26" s="1"/>
  <c r="O39" i="26" s="1"/>
  <c r="D39" i="26"/>
  <c r="C39" i="26"/>
  <c r="G38" i="26"/>
  <c r="K38" i="26" s="1"/>
  <c r="D38" i="26"/>
  <c r="C38" i="26"/>
  <c r="G37" i="26"/>
  <c r="K37" i="26" s="1"/>
  <c r="D37" i="26"/>
  <c r="C37" i="26"/>
  <c r="G36" i="26"/>
  <c r="K36" i="26" s="1"/>
  <c r="J36" i="26" s="1"/>
  <c r="D36" i="26"/>
  <c r="C36" i="26"/>
  <c r="G35" i="26"/>
  <c r="K35" i="26" s="1"/>
  <c r="R35" i="26" s="1"/>
  <c r="O35" i="26" s="1"/>
  <c r="D35" i="26"/>
  <c r="C35" i="26"/>
  <c r="G34" i="26"/>
  <c r="K34" i="26" s="1"/>
  <c r="D34" i="26"/>
  <c r="C34" i="26"/>
  <c r="G33" i="26"/>
  <c r="K33" i="26" s="1"/>
  <c r="D33" i="26"/>
  <c r="C33" i="26"/>
  <c r="G32" i="26"/>
  <c r="K32" i="26" s="1"/>
  <c r="J32" i="26" s="1"/>
  <c r="D32" i="26"/>
  <c r="C32" i="26"/>
  <c r="G31" i="26"/>
  <c r="K31" i="26" s="1"/>
  <c r="R31" i="26" s="1"/>
  <c r="O31" i="26" s="1"/>
  <c r="D31" i="26"/>
  <c r="C31" i="26"/>
  <c r="G30" i="26"/>
  <c r="K30" i="26" s="1"/>
  <c r="D30" i="26"/>
  <c r="C30" i="26"/>
  <c r="G29" i="26"/>
  <c r="K29" i="26" s="1"/>
  <c r="D29" i="26"/>
  <c r="C29" i="26"/>
  <c r="G28" i="26"/>
  <c r="K28" i="26" s="1"/>
  <c r="J28" i="26" s="1"/>
  <c r="D28" i="26"/>
  <c r="C28" i="26"/>
  <c r="G27" i="26"/>
  <c r="K27" i="26" s="1"/>
  <c r="R27" i="26" s="1"/>
  <c r="O27" i="26" s="1"/>
  <c r="D27" i="26"/>
  <c r="C27" i="26"/>
  <c r="G26" i="26"/>
  <c r="K26" i="26" s="1"/>
  <c r="D26" i="26"/>
  <c r="C26" i="26"/>
  <c r="G25" i="26"/>
  <c r="K25" i="26" s="1"/>
  <c r="D25" i="26"/>
  <c r="C25" i="26"/>
  <c r="G24" i="26"/>
  <c r="K24" i="26" s="1"/>
  <c r="J24" i="26" s="1"/>
  <c r="D24" i="26"/>
  <c r="C24" i="26"/>
  <c r="G23" i="26"/>
  <c r="K23" i="26" s="1"/>
  <c r="R23" i="26" s="1"/>
  <c r="O23" i="26" s="1"/>
  <c r="D23" i="26"/>
  <c r="C23" i="26"/>
  <c r="G22" i="26"/>
  <c r="K22" i="26" s="1"/>
  <c r="D22" i="26"/>
  <c r="C22" i="26"/>
  <c r="G21" i="26"/>
  <c r="K21" i="26" s="1"/>
  <c r="D21" i="26"/>
  <c r="C21" i="26"/>
  <c r="G20" i="26"/>
  <c r="K20" i="26" s="1"/>
  <c r="J20" i="26" s="1"/>
  <c r="D20" i="26"/>
  <c r="C20" i="26"/>
  <c r="G19" i="26"/>
  <c r="K19" i="26" s="1"/>
  <c r="R19" i="26" s="1"/>
  <c r="O19" i="26" s="1"/>
  <c r="D19" i="26"/>
  <c r="C19" i="26"/>
  <c r="G18" i="26"/>
  <c r="K18" i="26" s="1"/>
  <c r="D18" i="26"/>
  <c r="C18" i="26"/>
  <c r="G17" i="26"/>
  <c r="K17" i="26" s="1"/>
  <c r="D17" i="26"/>
  <c r="C17" i="26"/>
  <c r="G16" i="26"/>
  <c r="K16" i="26" s="1"/>
  <c r="J16" i="26" s="1"/>
  <c r="D16" i="26"/>
  <c r="C16" i="26"/>
  <c r="G15" i="26"/>
  <c r="K15" i="26" s="1"/>
  <c r="C15" i="26"/>
  <c r="G14" i="26"/>
  <c r="K14" i="26" s="1"/>
  <c r="C14" i="26"/>
  <c r="G13" i="26"/>
  <c r="K13" i="26" s="1"/>
  <c r="C13" i="26"/>
  <c r="G12" i="26"/>
  <c r="K12" i="26" s="1"/>
  <c r="J12" i="26" s="1"/>
  <c r="D12" i="26"/>
  <c r="C12" i="26"/>
  <c r="G11" i="26"/>
  <c r="K11" i="26" s="1"/>
  <c r="C11" i="26"/>
  <c r="G10" i="26"/>
  <c r="K10" i="26" s="1"/>
  <c r="C10" i="26"/>
  <c r="G9" i="26"/>
  <c r="K9" i="26" s="1"/>
  <c r="C9" i="26"/>
  <c r="G48" i="25"/>
  <c r="K48" i="25" s="1"/>
  <c r="J48" i="25" s="1"/>
  <c r="D48" i="25"/>
  <c r="C48" i="25"/>
  <c r="K47" i="25"/>
  <c r="R47" i="25" s="1"/>
  <c r="O47" i="25" s="1"/>
  <c r="I47" i="25"/>
  <c r="G47" i="25"/>
  <c r="D47" i="25"/>
  <c r="C47" i="25"/>
  <c r="G46" i="25"/>
  <c r="K46" i="25" s="1"/>
  <c r="D46" i="25"/>
  <c r="C46" i="25"/>
  <c r="G45" i="25"/>
  <c r="K45" i="25" s="1"/>
  <c r="D45" i="25"/>
  <c r="C45" i="25"/>
  <c r="K44" i="25"/>
  <c r="J44" i="25" s="1"/>
  <c r="G44" i="25"/>
  <c r="D44" i="25"/>
  <c r="C44" i="25"/>
  <c r="G43" i="25"/>
  <c r="K43" i="25" s="1"/>
  <c r="D43" i="25"/>
  <c r="C43" i="25"/>
  <c r="G42" i="25"/>
  <c r="K42" i="25" s="1"/>
  <c r="D42" i="25"/>
  <c r="C42" i="25"/>
  <c r="G41" i="25"/>
  <c r="K41" i="25" s="1"/>
  <c r="D41" i="25"/>
  <c r="C41" i="25"/>
  <c r="G40" i="25"/>
  <c r="K40" i="25" s="1"/>
  <c r="J40" i="25" s="1"/>
  <c r="D40" i="25"/>
  <c r="C40" i="25"/>
  <c r="G39" i="25"/>
  <c r="K39" i="25" s="1"/>
  <c r="D39" i="25"/>
  <c r="C39" i="25"/>
  <c r="G38" i="25"/>
  <c r="K38" i="25" s="1"/>
  <c r="D38" i="25"/>
  <c r="C38" i="25"/>
  <c r="G37" i="25"/>
  <c r="K37" i="25" s="1"/>
  <c r="D37" i="25"/>
  <c r="C37" i="25"/>
  <c r="K36" i="25"/>
  <c r="J36" i="25" s="1"/>
  <c r="G36" i="25"/>
  <c r="D36" i="25"/>
  <c r="C36" i="25"/>
  <c r="K35" i="25"/>
  <c r="R35" i="25" s="1"/>
  <c r="O35" i="25" s="1"/>
  <c r="G35" i="25"/>
  <c r="D35" i="25"/>
  <c r="C35" i="25"/>
  <c r="G34" i="25"/>
  <c r="K34" i="25" s="1"/>
  <c r="D34" i="25"/>
  <c r="C34" i="25"/>
  <c r="G33" i="25"/>
  <c r="K33" i="25" s="1"/>
  <c r="D33" i="25"/>
  <c r="C33" i="25"/>
  <c r="G32" i="25"/>
  <c r="K32" i="25" s="1"/>
  <c r="J32" i="25" s="1"/>
  <c r="D32" i="25"/>
  <c r="C32" i="25"/>
  <c r="G31" i="25"/>
  <c r="K31" i="25" s="1"/>
  <c r="D31" i="25"/>
  <c r="C31" i="25"/>
  <c r="G30" i="25"/>
  <c r="K30" i="25" s="1"/>
  <c r="D30" i="25"/>
  <c r="C30" i="25"/>
  <c r="G29" i="25"/>
  <c r="K29" i="25" s="1"/>
  <c r="D29" i="25"/>
  <c r="C29" i="25"/>
  <c r="K28" i="25"/>
  <c r="J28" i="25" s="1"/>
  <c r="G28" i="25"/>
  <c r="D28" i="25"/>
  <c r="C28" i="25"/>
  <c r="G27" i="25"/>
  <c r="K27" i="25" s="1"/>
  <c r="D27" i="25"/>
  <c r="C27" i="25"/>
  <c r="G26" i="25"/>
  <c r="K26" i="25" s="1"/>
  <c r="D26" i="25"/>
  <c r="C26" i="25"/>
  <c r="G25" i="25"/>
  <c r="K25" i="25" s="1"/>
  <c r="D25" i="25"/>
  <c r="C25" i="25"/>
  <c r="G24" i="25"/>
  <c r="K24" i="25" s="1"/>
  <c r="J24" i="25" s="1"/>
  <c r="D24" i="25"/>
  <c r="C24" i="25"/>
  <c r="G23" i="25"/>
  <c r="K23" i="25" s="1"/>
  <c r="D23" i="25"/>
  <c r="C23" i="25"/>
  <c r="G22" i="25"/>
  <c r="K22" i="25" s="1"/>
  <c r="D22" i="25"/>
  <c r="C22" i="25"/>
  <c r="G21" i="25"/>
  <c r="K21" i="25" s="1"/>
  <c r="D21" i="25"/>
  <c r="C21" i="25"/>
  <c r="K20" i="25"/>
  <c r="J20" i="25" s="1"/>
  <c r="G20" i="25"/>
  <c r="D20" i="25"/>
  <c r="C20" i="25"/>
  <c r="K19" i="25"/>
  <c r="R19" i="25" s="1"/>
  <c r="O19" i="25" s="1"/>
  <c r="G19" i="25"/>
  <c r="D19" i="25"/>
  <c r="C19" i="25"/>
  <c r="G18" i="25"/>
  <c r="K18" i="25" s="1"/>
  <c r="D18" i="25"/>
  <c r="C18" i="25"/>
  <c r="G17" i="25"/>
  <c r="K17" i="25" s="1"/>
  <c r="D17" i="25"/>
  <c r="C17" i="25"/>
  <c r="G16" i="25"/>
  <c r="K16" i="25" s="1"/>
  <c r="J16" i="25" s="1"/>
  <c r="D16" i="25"/>
  <c r="C16" i="25"/>
  <c r="G15" i="25"/>
  <c r="K15" i="25" s="1"/>
  <c r="D15" i="25"/>
  <c r="C15" i="25"/>
  <c r="G14" i="25"/>
  <c r="K14" i="25" s="1"/>
  <c r="C14" i="25"/>
  <c r="G13" i="25"/>
  <c r="K13" i="25" s="1"/>
  <c r="C13" i="25"/>
  <c r="G12" i="25"/>
  <c r="K12" i="25" s="1"/>
  <c r="J12" i="25" s="1"/>
  <c r="C12" i="25"/>
  <c r="G11" i="25"/>
  <c r="K11" i="25" s="1"/>
  <c r="C11" i="25"/>
  <c r="G10" i="25"/>
  <c r="K10" i="25" s="1"/>
  <c r="C10" i="25"/>
  <c r="G9" i="25"/>
  <c r="K9" i="25" s="1"/>
  <c r="C9" i="25"/>
  <c r="D48" i="17"/>
  <c r="D47" i="17"/>
  <c r="D46" i="17"/>
  <c r="D45" i="17"/>
  <c r="D44" i="17"/>
  <c r="D43" i="17"/>
  <c r="D42" i="17"/>
  <c r="D41" i="17"/>
  <c r="D40" i="17"/>
  <c r="D39" i="17"/>
  <c r="D38" i="17"/>
  <c r="D37" i="17"/>
  <c r="D36" i="17"/>
  <c r="D35" i="17"/>
  <c r="D34" i="17"/>
  <c r="D33" i="17"/>
  <c r="D32" i="17"/>
  <c r="D31" i="17"/>
  <c r="D30" i="17"/>
  <c r="D29" i="17"/>
  <c r="D28" i="17"/>
  <c r="D27" i="17"/>
  <c r="D26" i="17"/>
  <c r="D25" i="17"/>
  <c r="D24" i="17"/>
  <c r="D23" i="17"/>
  <c r="D22" i="17"/>
  <c r="D21" i="17"/>
  <c r="D20" i="17"/>
  <c r="D19" i="17"/>
  <c r="D18" i="17"/>
  <c r="D17" i="17"/>
  <c r="D16" i="17"/>
  <c r="D48" i="24"/>
  <c r="D47" i="24"/>
  <c r="D46" i="24"/>
  <c r="D45" i="24"/>
  <c r="D44" i="24"/>
  <c r="D43" i="24"/>
  <c r="D42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3" i="24"/>
  <c r="I304" i="13"/>
  <c r="I303" i="13"/>
  <c r="I302" i="13"/>
  <c r="I301" i="13"/>
  <c r="I300" i="13"/>
  <c r="I299" i="13"/>
  <c r="I298" i="13"/>
  <c r="I297" i="13"/>
  <c r="I296" i="13"/>
  <c r="I295" i="13"/>
  <c r="I294" i="13"/>
  <c r="I293" i="13"/>
  <c r="I292" i="13"/>
  <c r="I291" i="13"/>
  <c r="I290" i="13"/>
  <c r="I289" i="13"/>
  <c r="I288" i="13"/>
  <c r="I287" i="13"/>
  <c r="I286" i="13"/>
  <c r="I285" i="13"/>
  <c r="I284" i="13"/>
  <c r="I283" i="13"/>
  <c r="I282" i="13"/>
  <c r="I281" i="13"/>
  <c r="I280" i="13"/>
  <c r="I279" i="13"/>
  <c r="I278" i="13"/>
  <c r="I277" i="13"/>
  <c r="I276" i="13"/>
  <c r="I275" i="13"/>
  <c r="I274" i="13"/>
  <c r="I273" i="13"/>
  <c r="I272" i="13"/>
  <c r="I271" i="13"/>
  <c r="I270" i="13"/>
  <c r="I269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5" i="13"/>
  <c r="I254" i="13"/>
  <c r="I253" i="13"/>
  <c r="I252" i="13"/>
  <c r="I251" i="13"/>
  <c r="I250" i="13"/>
  <c r="I249" i="13"/>
  <c r="I248" i="13"/>
  <c r="I247" i="13"/>
  <c r="I246" i="13"/>
  <c r="I245" i="13"/>
  <c r="I244" i="13"/>
  <c r="I243" i="13"/>
  <c r="I242" i="13"/>
  <c r="I241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23" i="13"/>
  <c r="I222" i="13"/>
  <c r="I221" i="13"/>
  <c r="I220" i="13"/>
  <c r="I219" i="13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202" i="13"/>
  <c r="I201" i="13"/>
  <c r="I200" i="13"/>
  <c r="I199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3" i="13"/>
  <c r="I182" i="13"/>
  <c r="I181" i="13"/>
  <c r="I180" i="13"/>
  <c r="I179" i="13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I166" i="13"/>
  <c r="I165" i="13"/>
  <c r="I164" i="13"/>
  <c r="I163" i="13"/>
  <c r="I162" i="13"/>
  <c r="I161" i="13"/>
  <c r="I160" i="13"/>
  <c r="I159" i="13"/>
  <c r="I158" i="13"/>
  <c r="I157" i="13"/>
  <c r="I156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37" i="13"/>
  <c r="I136" i="13"/>
  <c r="I135" i="13"/>
  <c r="I134" i="13"/>
  <c r="I133" i="13"/>
  <c r="I132" i="13"/>
  <c r="I131" i="13"/>
  <c r="I130" i="13"/>
  <c r="I129" i="13"/>
  <c r="I128" i="13"/>
  <c r="I127" i="13"/>
  <c r="I126" i="13"/>
  <c r="I125" i="13"/>
  <c r="I124" i="13"/>
  <c r="I123" i="13"/>
  <c r="I122" i="13"/>
  <c r="I121" i="13"/>
  <c r="I120" i="13"/>
  <c r="I119" i="13"/>
  <c r="I118" i="13"/>
  <c r="I117" i="13"/>
  <c r="I116" i="13"/>
  <c r="I115" i="13"/>
  <c r="I114" i="13"/>
  <c r="I113" i="13"/>
  <c r="I112" i="13"/>
  <c r="I111" i="13"/>
  <c r="I110" i="13"/>
  <c r="I109" i="13"/>
  <c r="I108" i="13"/>
  <c r="I107" i="13"/>
  <c r="I106" i="13"/>
  <c r="I105" i="13"/>
  <c r="I104" i="13"/>
  <c r="I103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9" i="13"/>
  <c r="I88" i="13"/>
  <c r="I87" i="13"/>
  <c r="I86" i="13"/>
  <c r="I85" i="13"/>
  <c r="I84" i="13"/>
  <c r="I83" i="13"/>
  <c r="I82" i="13"/>
  <c r="I81" i="13"/>
  <c r="I80" i="13"/>
  <c r="I79" i="13"/>
  <c r="I78" i="13"/>
  <c r="I77" i="13"/>
  <c r="I76" i="13"/>
  <c r="I75" i="13"/>
  <c r="D15" i="17"/>
  <c r="D11" i="25"/>
  <c r="D57" i="28"/>
  <c r="D58" i="28"/>
  <c r="D55" i="27"/>
  <c r="D14" i="28"/>
  <c r="D54" i="28"/>
  <c r="D13" i="17" l="1"/>
  <c r="I15" i="27"/>
  <c r="I60" i="27"/>
  <c r="D55" i="28"/>
  <c r="D59" i="28"/>
  <c r="I56" i="28"/>
  <c r="R39" i="25"/>
  <c r="O39" i="25" s="1"/>
  <c r="S39" i="25" s="1"/>
  <c r="I39" i="25"/>
  <c r="R43" i="25"/>
  <c r="O43" i="25" s="1"/>
  <c r="S43" i="25" s="1"/>
  <c r="I43" i="25"/>
  <c r="R23" i="25"/>
  <c r="O23" i="25" s="1"/>
  <c r="T23" i="25" s="1"/>
  <c r="I23" i="25"/>
  <c r="R27" i="25"/>
  <c r="O27" i="25" s="1"/>
  <c r="S27" i="25" s="1"/>
  <c r="I27" i="25"/>
  <c r="R31" i="25"/>
  <c r="O31" i="25" s="1"/>
  <c r="T31" i="25" s="1"/>
  <c r="I31" i="25"/>
  <c r="D9" i="24"/>
  <c r="D10" i="24"/>
  <c r="D14" i="24"/>
  <c r="D10" i="17"/>
  <c r="D14" i="17"/>
  <c r="D12" i="25"/>
  <c r="D13" i="25"/>
  <c r="D14" i="25"/>
  <c r="D11" i="26"/>
  <c r="D15" i="26"/>
  <c r="D11" i="23"/>
  <c r="D15" i="23"/>
  <c r="D56" i="23"/>
  <c r="D60" i="23"/>
  <c r="D10" i="27"/>
  <c r="D14" i="27"/>
  <c r="D59" i="27"/>
  <c r="D11" i="28"/>
  <c r="D15" i="28"/>
  <c r="D54" i="20"/>
  <c r="D9" i="16"/>
  <c r="D9" i="21"/>
  <c r="D9" i="22"/>
  <c r="D54" i="21"/>
  <c r="D54" i="22"/>
  <c r="D9" i="19"/>
  <c r="D9" i="17"/>
  <c r="D13" i="22"/>
  <c r="D13" i="16"/>
  <c r="D58" i="20"/>
  <c r="D58" i="21"/>
  <c r="D13" i="20"/>
  <c r="D58" i="22"/>
  <c r="D13" i="21"/>
  <c r="D13" i="19"/>
  <c r="D10" i="21"/>
  <c r="D10" i="22"/>
  <c r="D55" i="20"/>
  <c r="D55" i="22"/>
  <c r="D55" i="21"/>
  <c r="D10" i="16"/>
  <c r="D10" i="19"/>
  <c r="D11" i="24"/>
  <c r="D15" i="24"/>
  <c r="D11" i="17"/>
  <c r="D10" i="26"/>
  <c r="D14" i="26"/>
  <c r="D10" i="23"/>
  <c r="D14" i="23"/>
  <c r="D55" i="23"/>
  <c r="I56" i="23"/>
  <c r="D59" i="23"/>
  <c r="I60" i="23"/>
  <c r="D9" i="27"/>
  <c r="D13" i="27"/>
  <c r="D54" i="27"/>
  <c r="D58" i="27"/>
  <c r="D10" i="28"/>
  <c r="I15" i="28"/>
  <c r="D14" i="21"/>
  <c r="D59" i="20"/>
  <c r="D14" i="19"/>
  <c r="D59" i="22"/>
  <c r="D14" i="22"/>
  <c r="D14" i="16"/>
  <c r="D59" i="21"/>
  <c r="D14" i="20"/>
  <c r="D60" i="22"/>
  <c r="D15" i="19"/>
  <c r="D60" i="21"/>
  <c r="D15" i="21"/>
  <c r="D60" i="20"/>
  <c r="D15" i="20"/>
  <c r="D15" i="22"/>
  <c r="D15" i="16"/>
  <c r="D57" i="21"/>
  <c r="D12" i="20"/>
  <c r="D12" i="16"/>
  <c r="D57" i="22"/>
  <c r="D12" i="22"/>
  <c r="D12" i="21"/>
  <c r="D57" i="20"/>
  <c r="D12" i="19"/>
  <c r="D56" i="22"/>
  <c r="D11" i="21"/>
  <c r="D56" i="20"/>
  <c r="D11" i="22"/>
  <c r="D11" i="19"/>
  <c r="D56" i="21"/>
  <c r="D11" i="16"/>
  <c r="D12" i="24"/>
  <c r="D12" i="17"/>
  <c r="D9" i="25"/>
  <c r="D10" i="25"/>
  <c r="I19" i="25"/>
  <c r="I35" i="25"/>
  <c r="D9" i="26"/>
  <c r="D13" i="26"/>
  <c r="D9" i="23"/>
  <c r="D13" i="23"/>
  <c r="D54" i="23"/>
  <c r="D58" i="23"/>
  <c r="D12" i="27"/>
  <c r="D57" i="27"/>
  <c r="D9" i="28"/>
  <c r="D13" i="28"/>
  <c r="D56" i="28"/>
  <c r="D60" i="28"/>
  <c r="R35" i="23"/>
  <c r="O35" i="23" s="1"/>
  <c r="T35" i="23" s="1"/>
  <c r="I35" i="23"/>
  <c r="R72" i="23"/>
  <c r="O72" i="23" s="1"/>
  <c r="T72" i="23" s="1"/>
  <c r="I72" i="23"/>
  <c r="I15" i="23"/>
  <c r="I11" i="23"/>
  <c r="I43" i="23"/>
  <c r="R64" i="23"/>
  <c r="O64" i="23" s="1"/>
  <c r="S64" i="23" s="1"/>
  <c r="I64" i="23"/>
  <c r="R84" i="23"/>
  <c r="O84" i="23" s="1"/>
  <c r="T84" i="23" s="1"/>
  <c r="I84" i="23"/>
  <c r="R31" i="23"/>
  <c r="O31" i="23" s="1"/>
  <c r="T31" i="23" s="1"/>
  <c r="I31" i="23"/>
  <c r="R27" i="23"/>
  <c r="O27" i="23" s="1"/>
  <c r="S27" i="23" s="1"/>
  <c r="I27" i="23"/>
  <c r="R19" i="23"/>
  <c r="O19" i="23" s="1"/>
  <c r="S19" i="23" s="1"/>
  <c r="I19" i="23"/>
  <c r="R68" i="23"/>
  <c r="O68" i="23" s="1"/>
  <c r="S68" i="23" s="1"/>
  <c r="I68" i="23"/>
  <c r="R80" i="23"/>
  <c r="O80" i="23" s="1"/>
  <c r="T80" i="23" s="1"/>
  <c r="I80" i="23"/>
  <c r="R88" i="23"/>
  <c r="O88" i="23" s="1"/>
  <c r="S88" i="23" s="1"/>
  <c r="I88" i="23"/>
  <c r="I23" i="23"/>
  <c r="I92" i="23"/>
  <c r="I47" i="23"/>
  <c r="I39" i="23"/>
  <c r="I76" i="23"/>
  <c r="R47" i="27"/>
  <c r="O47" i="27" s="1"/>
  <c r="S47" i="27" s="1"/>
  <c r="I47" i="27"/>
  <c r="R92" i="27"/>
  <c r="O92" i="27" s="1"/>
  <c r="T92" i="27" s="1"/>
  <c r="I92" i="27"/>
  <c r="R23" i="27"/>
  <c r="O23" i="27" s="1"/>
  <c r="S23" i="27" s="1"/>
  <c r="I23" i="27"/>
  <c r="I11" i="27"/>
  <c r="I56" i="27"/>
  <c r="R84" i="27"/>
  <c r="O84" i="27" s="1"/>
  <c r="T84" i="27" s="1"/>
  <c r="I84" i="27"/>
  <c r="R72" i="27"/>
  <c r="O72" i="27" s="1"/>
  <c r="S72" i="27" s="1"/>
  <c r="I72" i="27"/>
  <c r="R43" i="27"/>
  <c r="O43" i="27" s="1"/>
  <c r="S43" i="27" s="1"/>
  <c r="I43" i="27"/>
  <c r="R80" i="27"/>
  <c r="O80" i="27" s="1"/>
  <c r="S80" i="27" s="1"/>
  <c r="I80" i="27"/>
  <c r="R88" i="27"/>
  <c r="O88" i="27" s="1"/>
  <c r="S88" i="27" s="1"/>
  <c r="I88" i="27"/>
  <c r="R19" i="27"/>
  <c r="O19" i="27" s="1"/>
  <c r="T19" i="27" s="1"/>
  <c r="I19" i="27"/>
  <c r="R31" i="27"/>
  <c r="O31" i="27" s="1"/>
  <c r="T31" i="27" s="1"/>
  <c r="I31" i="27"/>
  <c r="R68" i="27"/>
  <c r="O68" i="27" s="1"/>
  <c r="S68" i="27" s="1"/>
  <c r="I68" i="27"/>
  <c r="R39" i="27"/>
  <c r="O39" i="27" s="1"/>
  <c r="S39" i="27" s="1"/>
  <c r="I39" i="27"/>
  <c r="R76" i="27"/>
  <c r="O76" i="27" s="1"/>
  <c r="T76" i="27" s="1"/>
  <c r="I76" i="27"/>
  <c r="I35" i="27"/>
  <c r="I27" i="27"/>
  <c r="I64" i="27"/>
  <c r="I60" i="28"/>
  <c r="R68" i="28"/>
  <c r="O68" i="28" s="1"/>
  <c r="T68" i="28" s="1"/>
  <c r="I68" i="28"/>
  <c r="R27" i="28"/>
  <c r="O27" i="28" s="1"/>
  <c r="S27" i="28" s="1"/>
  <c r="I27" i="28"/>
  <c r="R43" i="28"/>
  <c r="O43" i="28" s="1"/>
  <c r="T43" i="28" s="1"/>
  <c r="I43" i="28"/>
  <c r="I11" i="28"/>
  <c r="R35" i="28"/>
  <c r="O35" i="28" s="1"/>
  <c r="T35" i="28" s="1"/>
  <c r="I35" i="28"/>
  <c r="R76" i="28"/>
  <c r="O76" i="28" s="1"/>
  <c r="S76" i="28" s="1"/>
  <c r="I76" i="28"/>
  <c r="R84" i="28"/>
  <c r="O84" i="28" s="1"/>
  <c r="S84" i="28" s="1"/>
  <c r="I84" i="28"/>
  <c r="R19" i="28"/>
  <c r="O19" i="28" s="1"/>
  <c r="T19" i="28" s="1"/>
  <c r="I19" i="28"/>
  <c r="R39" i="28"/>
  <c r="O39" i="28" s="1"/>
  <c r="T39" i="28" s="1"/>
  <c r="I39" i="28"/>
  <c r="R64" i="28"/>
  <c r="O64" i="28" s="1"/>
  <c r="T64" i="28" s="1"/>
  <c r="I64" i="28"/>
  <c r="R92" i="28"/>
  <c r="O92" i="28" s="1"/>
  <c r="S92" i="28" s="1"/>
  <c r="I92" i="28"/>
  <c r="R23" i="28"/>
  <c r="O23" i="28" s="1"/>
  <c r="T23" i="28" s="1"/>
  <c r="I23" i="28"/>
  <c r="R80" i="28"/>
  <c r="O80" i="28" s="1"/>
  <c r="S80" i="28" s="1"/>
  <c r="I80" i="28"/>
  <c r="R88" i="28"/>
  <c r="O88" i="28" s="1"/>
  <c r="S88" i="28" s="1"/>
  <c r="I88" i="28"/>
  <c r="I47" i="28"/>
  <c r="I58" i="28"/>
  <c r="I31" i="28"/>
  <c r="I72" i="28"/>
  <c r="L70" i="28"/>
  <c r="J70" i="28"/>
  <c r="I70" i="28"/>
  <c r="R70" i="28"/>
  <c r="O70" i="28" s="1"/>
  <c r="H70" i="28"/>
  <c r="Q70" i="28"/>
  <c r="P70" i="28"/>
  <c r="L66" i="28"/>
  <c r="J66" i="28"/>
  <c r="I66" i="28"/>
  <c r="R66" i="28"/>
  <c r="O66" i="28" s="1"/>
  <c r="H66" i="28"/>
  <c r="Q66" i="28"/>
  <c r="P66" i="28"/>
  <c r="P79" i="28"/>
  <c r="Q79" i="28"/>
  <c r="L79" i="28"/>
  <c r="J79" i="28"/>
  <c r="I79" i="28"/>
  <c r="R79" i="28"/>
  <c r="O79" i="28" s="1"/>
  <c r="H79" i="28"/>
  <c r="T72" i="28"/>
  <c r="S72" i="28"/>
  <c r="L62" i="28"/>
  <c r="J62" i="28"/>
  <c r="I62" i="28"/>
  <c r="R62" i="28"/>
  <c r="O62" i="28" s="1"/>
  <c r="H62" i="28"/>
  <c r="Q62" i="28"/>
  <c r="P62" i="28"/>
  <c r="P75" i="28"/>
  <c r="L75" i="28"/>
  <c r="Q75" i="28"/>
  <c r="J75" i="28"/>
  <c r="I75" i="28"/>
  <c r="R75" i="28"/>
  <c r="O75" i="28" s="1"/>
  <c r="H75" i="28"/>
  <c r="L54" i="28"/>
  <c r="J54" i="28"/>
  <c r="I54" i="28"/>
  <c r="H54" i="28"/>
  <c r="L58" i="28"/>
  <c r="P71" i="28"/>
  <c r="L71" i="28"/>
  <c r="J71" i="28"/>
  <c r="I71" i="28"/>
  <c r="Q71" i="28"/>
  <c r="R71" i="28"/>
  <c r="O71" i="28" s="1"/>
  <c r="H71" i="28"/>
  <c r="L90" i="28"/>
  <c r="J90" i="28"/>
  <c r="I90" i="28"/>
  <c r="R90" i="28"/>
  <c r="O90" i="28" s="1"/>
  <c r="H90" i="28"/>
  <c r="Q90" i="28"/>
  <c r="P90" i="28"/>
  <c r="P67" i="28"/>
  <c r="L67" i="28"/>
  <c r="Q67" i="28"/>
  <c r="J67" i="28"/>
  <c r="I67" i="28"/>
  <c r="R67" i="28"/>
  <c r="O67" i="28" s="1"/>
  <c r="H67" i="28"/>
  <c r="L86" i="28"/>
  <c r="J86" i="28"/>
  <c r="I86" i="28"/>
  <c r="R86" i="28"/>
  <c r="O86" i="28" s="1"/>
  <c r="H86" i="28"/>
  <c r="Q86" i="28"/>
  <c r="P86" i="28"/>
  <c r="P83" i="28"/>
  <c r="L83" i="28"/>
  <c r="J83" i="28"/>
  <c r="I83" i="28"/>
  <c r="R83" i="28"/>
  <c r="O83" i="28" s="1"/>
  <c r="H83" i="28"/>
  <c r="Q83" i="28"/>
  <c r="P63" i="28"/>
  <c r="L63" i="28"/>
  <c r="Q63" i="28"/>
  <c r="J63" i="28"/>
  <c r="I63" i="28"/>
  <c r="R63" i="28"/>
  <c r="O63" i="28" s="1"/>
  <c r="H63" i="28"/>
  <c r="L82" i="28"/>
  <c r="J82" i="28"/>
  <c r="I82" i="28"/>
  <c r="R82" i="28"/>
  <c r="O82" i="28" s="1"/>
  <c r="H82" i="28"/>
  <c r="Q82" i="28"/>
  <c r="P82" i="28"/>
  <c r="L55" i="28"/>
  <c r="P55" i="28" s="1"/>
  <c r="Q55" i="28" s="1"/>
  <c r="J55" i="28"/>
  <c r="I55" i="28"/>
  <c r="H55" i="28"/>
  <c r="L59" i="28"/>
  <c r="J59" i="28"/>
  <c r="I59" i="28"/>
  <c r="H59" i="28"/>
  <c r="L78" i="28"/>
  <c r="J78" i="28"/>
  <c r="I78" i="28"/>
  <c r="R78" i="28"/>
  <c r="O78" i="28" s="1"/>
  <c r="H78" i="28"/>
  <c r="Q78" i="28"/>
  <c r="P78" i="28"/>
  <c r="P91" i="28"/>
  <c r="L91" i="28"/>
  <c r="J91" i="28"/>
  <c r="Q91" i="28"/>
  <c r="I91" i="28"/>
  <c r="R91" i="28"/>
  <c r="O91" i="28" s="1"/>
  <c r="H91" i="28"/>
  <c r="L74" i="28"/>
  <c r="J74" i="28"/>
  <c r="I74" i="28"/>
  <c r="R74" i="28"/>
  <c r="O74" i="28" s="1"/>
  <c r="H74" i="28"/>
  <c r="Q74" i="28"/>
  <c r="P74" i="28"/>
  <c r="P87" i="28"/>
  <c r="L87" i="28"/>
  <c r="J87" i="28"/>
  <c r="I87" i="28"/>
  <c r="Q87" i="28"/>
  <c r="R87" i="28"/>
  <c r="O87" i="28" s="1"/>
  <c r="H87" i="28"/>
  <c r="J56" i="28"/>
  <c r="L57" i="28"/>
  <c r="J60" i="28"/>
  <c r="L61" i="28"/>
  <c r="J64" i="28"/>
  <c r="L65" i="28"/>
  <c r="J68" i="28"/>
  <c r="L69" i="28"/>
  <c r="J72" i="28"/>
  <c r="L73" i="28"/>
  <c r="J76" i="28"/>
  <c r="L77" i="28"/>
  <c r="J80" i="28"/>
  <c r="L81" i="28"/>
  <c r="J84" i="28"/>
  <c r="L85" i="28"/>
  <c r="J88" i="28"/>
  <c r="L89" i="28"/>
  <c r="J92" i="28"/>
  <c r="L93" i="28"/>
  <c r="L56" i="28"/>
  <c r="R56" i="28" s="1"/>
  <c r="H58" i="28"/>
  <c r="L60" i="28"/>
  <c r="P61" i="28"/>
  <c r="L64" i="28"/>
  <c r="P65" i="28"/>
  <c r="L68" i="28"/>
  <c r="P69" i="28"/>
  <c r="L72" i="28"/>
  <c r="P73" i="28"/>
  <c r="L76" i="28"/>
  <c r="P77" i="28"/>
  <c r="L80" i="28"/>
  <c r="P81" i="28"/>
  <c r="L84" i="28"/>
  <c r="P85" i="28"/>
  <c r="L88" i="28"/>
  <c r="P89" i="28"/>
  <c r="L92" i="28"/>
  <c r="P93" i="28"/>
  <c r="Q61" i="28"/>
  <c r="Q65" i="28"/>
  <c r="Q69" i="28"/>
  <c r="Q73" i="28"/>
  <c r="Q77" i="28"/>
  <c r="Q81" i="28"/>
  <c r="Q85" i="28"/>
  <c r="Q89" i="28"/>
  <c r="Q93" i="28"/>
  <c r="H57" i="28"/>
  <c r="J58" i="28"/>
  <c r="H61" i="28"/>
  <c r="R61" i="28"/>
  <c r="O61" i="28" s="1"/>
  <c r="P64" i="28"/>
  <c r="H65" i="28"/>
  <c r="R65" i="28"/>
  <c r="O65" i="28" s="1"/>
  <c r="P68" i="28"/>
  <c r="H69" i="28"/>
  <c r="R69" i="28"/>
  <c r="O69" i="28" s="1"/>
  <c r="P72" i="28"/>
  <c r="H73" i="28"/>
  <c r="R73" i="28"/>
  <c r="O73" i="28" s="1"/>
  <c r="P76" i="28"/>
  <c r="H77" i="28"/>
  <c r="R77" i="28"/>
  <c r="O77" i="28" s="1"/>
  <c r="P80" i="28"/>
  <c r="H81" i="28"/>
  <c r="R81" i="28"/>
  <c r="O81" i="28" s="1"/>
  <c r="P84" i="28"/>
  <c r="H85" i="28"/>
  <c r="R85" i="28"/>
  <c r="O85" i="28" s="1"/>
  <c r="P88" i="28"/>
  <c r="H89" i="28"/>
  <c r="R89" i="28"/>
  <c r="O89" i="28" s="1"/>
  <c r="P92" i="28"/>
  <c r="H93" i="28"/>
  <c r="R93" i="28"/>
  <c r="O93" i="28" s="1"/>
  <c r="I57" i="28"/>
  <c r="I61" i="28"/>
  <c r="Q64" i="28"/>
  <c r="I65" i="28"/>
  <c r="Q68" i="28"/>
  <c r="I69" i="28"/>
  <c r="Q72" i="28"/>
  <c r="I73" i="28"/>
  <c r="Q76" i="28"/>
  <c r="I77" i="28"/>
  <c r="Q80" i="28"/>
  <c r="I81" i="28"/>
  <c r="Q84" i="28"/>
  <c r="I85" i="28"/>
  <c r="Q88" i="28"/>
  <c r="I89" i="28"/>
  <c r="Q92" i="28"/>
  <c r="I93" i="28"/>
  <c r="H56" i="28"/>
  <c r="H60" i="28"/>
  <c r="H64" i="28"/>
  <c r="H68" i="28"/>
  <c r="H72" i="28"/>
  <c r="H76" i="28"/>
  <c r="H80" i="28"/>
  <c r="H84" i="28"/>
  <c r="H88" i="28"/>
  <c r="H92" i="28"/>
  <c r="L13" i="28"/>
  <c r="J13" i="28"/>
  <c r="I13" i="28"/>
  <c r="H13" i="28"/>
  <c r="L17" i="28"/>
  <c r="J17" i="28"/>
  <c r="I17" i="28"/>
  <c r="Q17" i="28"/>
  <c r="R17" i="28"/>
  <c r="O17" i="28" s="1"/>
  <c r="H17" i="28"/>
  <c r="P17" i="28"/>
  <c r="P34" i="28"/>
  <c r="L34" i="28"/>
  <c r="I34" i="28"/>
  <c r="J34" i="28"/>
  <c r="R34" i="28"/>
  <c r="O34" i="28" s="1"/>
  <c r="H34" i="28"/>
  <c r="Q34" i="28"/>
  <c r="P30" i="28"/>
  <c r="I30" i="28"/>
  <c r="L30" i="28"/>
  <c r="J30" i="28"/>
  <c r="R30" i="28"/>
  <c r="O30" i="28" s="1"/>
  <c r="H30" i="28"/>
  <c r="Q30" i="28"/>
  <c r="I10" i="28"/>
  <c r="L10" i="28"/>
  <c r="J10" i="28"/>
  <c r="H10" i="28"/>
  <c r="P22" i="28"/>
  <c r="I22" i="28"/>
  <c r="L22" i="28"/>
  <c r="J22" i="28"/>
  <c r="R22" i="28"/>
  <c r="O22" i="28" s="1"/>
  <c r="H22" i="28"/>
  <c r="P26" i="28"/>
  <c r="I26" i="28"/>
  <c r="L26" i="28"/>
  <c r="J26" i="28"/>
  <c r="R26" i="28"/>
  <c r="O26" i="28" s="1"/>
  <c r="H26" i="28"/>
  <c r="Q26" i="28"/>
  <c r="L45" i="28"/>
  <c r="J45" i="28"/>
  <c r="I45" i="28"/>
  <c r="Q45" i="28"/>
  <c r="R45" i="28"/>
  <c r="O45" i="28" s="1"/>
  <c r="H45" i="28"/>
  <c r="P45" i="28"/>
  <c r="I14" i="28"/>
  <c r="L14" i="28"/>
  <c r="J14" i="28"/>
  <c r="H14" i="28"/>
  <c r="P18" i="28"/>
  <c r="I18" i="28"/>
  <c r="L18" i="28"/>
  <c r="J18" i="28"/>
  <c r="R18" i="28"/>
  <c r="O18" i="28" s="1"/>
  <c r="H18" i="28"/>
  <c r="Q18" i="28"/>
  <c r="Q22" i="28"/>
  <c r="L41" i="28"/>
  <c r="Q41" i="28"/>
  <c r="J41" i="28"/>
  <c r="I41" i="28"/>
  <c r="R41" i="28"/>
  <c r="O41" i="28" s="1"/>
  <c r="H41" i="28"/>
  <c r="P41" i="28"/>
  <c r="T47" i="28"/>
  <c r="S47" i="28"/>
  <c r="J20" i="28"/>
  <c r="I20" i="28"/>
  <c r="R20" i="28"/>
  <c r="O20" i="28" s="1"/>
  <c r="H20" i="28"/>
  <c r="Q20" i="28"/>
  <c r="P20" i="28"/>
  <c r="L20" i="28"/>
  <c r="L37" i="28"/>
  <c r="J37" i="28"/>
  <c r="I37" i="28"/>
  <c r="Q37" i="28"/>
  <c r="R37" i="28"/>
  <c r="O37" i="28" s="1"/>
  <c r="H37" i="28"/>
  <c r="P37" i="28"/>
  <c r="J12" i="28"/>
  <c r="I12" i="28"/>
  <c r="H12" i="28"/>
  <c r="L12" i="28"/>
  <c r="R12" i="28" s="1"/>
  <c r="L33" i="28"/>
  <c r="Q33" i="28"/>
  <c r="J33" i="28"/>
  <c r="I33" i="28"/>
  <c r="R33" i="28"/>
  <c r="O33" i="28" s="1"/>
  <c r="H33" i="28"/>
  <c r="P33" i="28"/>
  <c r="P46" i="28"/>
  <c r="L46" i="28"/>
  <c r="I46" i="28"/>
  <c r="J46" i="28"/>
  <c r="R46" i="28"/>
  <c r="O46" i="28" s="1"/>
  <c r="H46" i="28"/>
  <c r="Q46" i="28"/>
  <c r="L9" i="28"/>
  <c r="J9" i="28"/>
  <c r="I9" i="28"/>
  <c r="H9" i="28"/>
  <c r="L29" i="28"/>
  <c r="J29" i="28"/>
  <c r="I29" i="28"/>
  <c r="Q29" i="28"/>
  <c r="R29" i="28"/>
  <c r="O29" i="28" s="1"/>
  <c r="H29" i="28"/>
  <c r="P29" i="28"/>
  <c r="T31" i="28"/>
  <c r="S31" i="28"/>
  <c r="P42" i="28"/>
  <c r="I42" i="28"/>
  <c r="L42" i="28"/>
  <c r="J42" i="28"/>
  <c r="R42" i="28"/>
  <c r="O42" i="28" s="1"/>
  <c r="H42" i="28"/>
  <c r="Q42" i="28"/>
  <c r="L21" i="28"/>
  <c r="J21" i="28"/>
  <c r="I21" i="28"/>
  <c r="Q21" i="28"/>
  <c r="R21" i="28"/>
  <c r="O21" i="28" s="1"/>
  <c r="H21" i="28"/>
  <c r="P21" i="28"/>
  <c r="L25" i="28"/>
  <c r="J25" i="28"/>
  <c r="I25" i="28"/>
  <c r="Q25" i="28"/>
  <c r="R25" i="28"/>
  <c r="O25" i="28" s="1"/>
  <c r="H25" i="28"/>
  <c r="P25" i="28"/>
  <c r="P38" i="28"/>
  <c r="I38" i="28"/>
  <c r="L38" i="28"/>
  <c r="J38" i="28"/>
  <c r="R38" i="28"/>
  <c r="O38" i="28" s="1"/>
  <c r="H38" i="28"/>
  <c r="Q38" i="28"/>
  <c r="J11" i="28"/>
  <c r="J15" i="28"/>
  <c r="L16" i="28"/>
  <c r="J19" i="28"/>
  <c r="J23" i="28"/>
  <c r="L24" i="28"/>
  <c r="J27" i="28"/>
  <c r="L28" i="28"/>
  <c r="J31" i="28"/>
  <c r="L32" i="28"/>
  <c r="J35" i="28"/>
  <c r="L36" i="28"/>
  <c r="J39" i="28"/>
  <c r="L40" i="28"/>
  <c r="J43" i="28"/>
  <c r="L44" i="28"/>
  <c r="J47" i="28"/>
  <c r="L48" i="28"/>
  <c r="L15" i="28"/>
  <c r="P16" i="28"/>
  <c r="L19" i="28"/>
  <c r="L23" i="28"/>
  <c r="P24" i="28"/>
  <c r="P28" i="28"/>
  <c r="L31" i="28"/>
  <c r="P32" i="28"/>
  <c r="L35" i="28"/>
  <c r="P36" i="28"/>
  <c r="L39" i="28"/>
  <c r="P40" i="28"/>
  <c r="L43" i="28"/>
  <c r="P44" i="28"/>
  <c r="L47" i="28"/>
  <c r="P48" i="28"/>
  <c r="Q16" i="28"/>
  <c r="Q24" i="28"/>
  <c r="Q28" i="28"/>
  <c r="Q32" i="28"/>
  <c r="Q36" i="28"/>
  <c r="Q40" i="28"/>
  <c r="Q44" i="28"/>
  <c r="Q48" i="28"/>
  <c r="L11" i="28"/>
  <c r="H16" i="28"/>
  <c r="R16" i="28"/>
  <c r="O16" i="28" s="1"/>
  <c r="P19" i="28"/>
  <c r="P23" i="28"/>
  <c r="H24" i="28"/>
  <c r="R24" i="28"/>
  <c r="O24" i="28" s="1"/>
  <c r="P27" i="28"/>
  <c r="H28" i="28"/>
  <c r="R28" i="28"/>
  <c r="O28" i="28" s="1"/>
  <c r="P31" i="28"/>
  <c r="H32" i="28"/>
  <c r="R32" i="28"/>
  <c r="O32" i="28" s="1"/>
  <c r="P35" i="28"/>
  <c r="H36" i="28"/>
  <c r="R36" i="28"/>
  <c r="O36" i="28" s="1"/>
  <c r="P39" i="28"/>
  <c r="H40" i="28"/>
  <c r="R40" i="28"/>
  <c r="O40" i="28" s="1"/>
  <c r="P43" i="28"/>
  <c r="H44" i="28"/>
  <c r="R44" i="28"/>
  <c r="O44" i="28" s="1"/>
  <c r="P47" i="28"/>
  <c r="H48" i="28"/>
  <c r="R48" i="28"/>
  <c r="O48" i="28" s="1"/>
  <c r="L27" i="28"/>
  <c r="I16" i="28"/>
  <c r="Q19" i="28"/>
  <c r="Q23" i="28"/>
  <c r="I24" i="28"/>
  <c r="Q27" i="28"/>
  <c r="I28" i="28"/>
  <c r="Q31" i="28"/>
  <c r="I32" i="28"/>
  <c r="Q35" i="28"/>
  <c r="I36" i="28"/>
  <c r="Q39" i="28"/>
  <c r="I40" i="28"/>
  <c r="Q43" i="28"/>
  <c r="I44" i="28"/>
  <c r="Q47" i="28"/>
  <c r="I48" i="28"/>
  <c r="H11" i="28"/>
  <c r="H15" i="28"/>
  <c r="H19" i="28"/>
  <c r="H23" i="28"/>
  <c r="H27" i="28"/>
  <c r="H31" i="28"/>
  <c r="H35" i="28"/>
  <c r="H39" i="28"/>
  <c r="H43" i="28"/>
  <c r="H47" i="28"/>
  <c r="L70" i="27"/>
  <c r="J70" i="27"/>
  <c r="I70" i="27"/>
  <c r="R70" i="27"/>
  <c r="O70" i="27" s="1"/>
  <c r="H70" i="27"/>
  <c r="Q70" i="27"/>
  <c r="P70" i="27"/>
  <c r="P83" i="27"/>
  <c r="L83" i="27"/>
  <c r="J83" i="27"/>
  <c r="I83" i="27"/>
  <c r="R83" i="27"/>
  <c r="O83" i="27" s="1"/>
  <c r="H83" i="27"/>
  <c r="Q83" i="27"/>
  <c r="L66" i="27"/>
  <c r="J66" i="27"/>
  <c r="I66" i="27"/>
  <c r="R66" i="27"/>
  <c r="O66" i="27" s="1"/>
  <c r="H66" i="27"/>
  <c r="Q66" i="27"/>
  <c r="P66" i="27"/>
  <c r="P79" i="27"/>
  <c r="L79" i="27"/>
  <c r="J79" i="27"/>
  <c r="I79" i="27"/>
  <c r="R79" i="27"/>
  <c r="O79" i="27" s="1"/>
  <c r="H79" i="27"/>
  <c r="Q79" i="27"/>
  <c r="L54" i="27"/>
  <c r="J54" i="27"/>
  <c r="I54" i="27"/>
  <c r="H54" i="27"/>
  <c r="L62" i="27"/>
  <c r="J62" i="27"/>
  <c r="I62" i="27"/>
  <c r="R62" i="27"/>
  <c r="O62" i="27" s="1"/>
  <c r="H62" i="27"/>
  <c r="Q62" i="27"/>
  <c r="P62" i="27"/>
  <c r="T64" i="27"/>
  <c r="S64" i="27"/>
  <c r="P75" i="27"/>
  <c r="L75" i="27"/>
  <c r="J75" i="27"/>
  <c r="I75" i="27"/>
  <c r="R75" i="27"/>
  <c r="O75" i="27" s="1"/>
  <c r="H75" i="27"/>
  <c r="Q75" i="27"/>
  <c r="J81" i="27"/>
  <c r="I81" i="27"/>
  <c r="R81" i="27"/>
  <c r="O81" i="27" s="1"/>
  <c r="H81" i="27"/>
  <c r="Q81" i="27"/>
  <c r="P81" i="27"/>
  <c r="L81" i="27"/>
  <c r="L58" i="27"/>
  <c r="J58" i="27"/>
  <c r="I58" i="27"/>
  <c r="H58" i="27"/>
  <c r="P71" i="27"/>
  <c r="L71" i="27"/>
  <c r="J71" i="27"/>
  <c r="I71" i="27"/>
  <c r="R71" i="27"/>
  <c r="O71" i="27" s="1"/>
  <c r="H71" i="27"/>
  <c r="Q71" i="27"/>
  <c r="L90" i="27"/>
  <c r="J90" i="27"/>
  <c r="I90" i="27"/>
  <c r="R90" i="27"/>
  <c r="O90" i="27" s="1"/>
  <c r="H90" i="27"/>
  <c r="Q90" i="27"/>
  <c r="P90" i="27"/>
  <c r="P67" i="27"/>
  <c r="L67" i="27"/>
  <c r="J67" i="27"/>
  <c r="I67" i="27"/>
  <c r="R67" i="27"/>
  <c r="O67" i="27" s="1"/>
  <c r="H67" i="27"/>
  <c r="Q67" i="27"/>
  <c r="L86" i="27"/>
  <c r="J86" i="27"/>
  <c r="I86" i="27"/>
  <c r="R86" i="27"/>
  <c r="O86" i="27" s="1"/>
  <c r="H86" i="27"/>
  <c r="Q86" i="27"/>
  <c r="P86" i="27"/>
  <c r="P63" i="27"/>
  <c r="L63" i="27"/>
  <c r="J63" i="27"/>
  <c r="I63" i="27"/>
  <c r="R63" i="27"/>
  <c r="O63" i="27" s="1"/>
  <c r="H63" i="27"/>
  <c r="Q63" i="27"/>
  <c r="L82" i="27"/>
  <c r="J82" i="27"/>
  <c r="I82" i="27"/>
  <c r="R82" i="27"/>
  <c r="O82" i="27" s="1"/>
  <c r="H82" i="27"/>
  <c r="Q82" i="27"/>
  <c r="P82" i="27"/>
  <c r="L55" i="27"/>
  <c r="J55" i="27"/>
  <c r="I55" i="27"/>
  <c r="H55" i="27"/>
  <c r="L59" i="27"/>
  <c r="J59" i="27"/>
  <c r="I59" i="27"/>
  <c r="H59" i="27"/>
  <c r="L78" i="27"/>
  <c r="J78" i="27"/>
  <c r="I78" i="27"/>
  <c r="R78" i="27"/>
  <c r="O78" i="27" s="1"/>
  <c r="H78" i="27"/>
  <c r="Q78" i="27"/>
  <c r="P78" i="27"/>
  <c r="P91" i="27"/>
  <c r="L91" i="27"/>
  <c r="J91" i="27"/>
  <c r="I91" i="27"/>
  <c r="R91" i="27"/>
  <c r="O91" i="27" s="1"/>
  <c r="H91" i="27"/>
  <c r="Q91" i="27"/>
  <c r="L74" i="27"/>
  <c r="J74" i="27"/>
  <c r="I74" i="27"/>
  <c r="R74" i="27"/>
  <c r="O74" i="27" s="1"/>
  <c r="H74" i="27"/>
  <c r="Q74" i="27"/>
  <c r="P74" i="27"/>
  <c r="P87" i="27"/>
  <c r="L87" i="27"/>
  <c r="J87" i="27"/>
  <c r="I87" i="27"/>
  <c r="R87" i="27"/>
  <c r="O87" i="27" s="1"/>
  <c r="H87" i="27"/>
  <c r="Q87" i="27"/>
  <c r="J56" i="27"/>
  <c r="L57" i="27"/>
  <c r="P57" i="27" s="1"/>
  <c r="Q57" i="27" s="1"/>
  <c r="J60" i="27"/>
  <c r="L61" i="27"/>
  <c r="J64" i="27"/>
  <c r="L65" i="27"/>
  <c r="J68" i="27"/>
  <c r="L69" i="27"/>
  <c r="J72" i="27"/>
  <c r="L73" i="27"/>
  <c r="J76" i="27"/>
  <c r="L77" i="27"/>
  <c r="J80" i="27"/>
  <c r="J84" i="27"/>
  <c r="L85" i="27"/>
  <c r="J88" i="27"/>
  <c r="L89" i="27"/>
  <c r="J92" i="27"/>
  <c r="L93" i="27"/>
  <c r="L56" i="27"/>
  <c r="P56" i="27" s="1"/>
  <c r="Q56" i="27" s="1"/>
  <c r="L60" i="27"/>
  <c r="R60" i="27" s="1"/>
  <c r="P61" i="27"/>
  <c r="L64" i="27"/>
  <c r="P65" i="27"/>
  <c r="L68" i="27"/>
  <c r="P69" i="27"/>
  <c r="L72" i="27"/>
  <c r="P73" i="27"/>
  <c r="L76" i="27"/>
  <c r="P77" i="27"/>
  <c r="L80" i="27"/>
  <c r="L84" i="27"/>
  <c r="P85" i="27"/>
  <c r="L88" i="27"/>
  <c r="P89" i="27"/>
  <c r="L92" i="27"/>
  <c r="P93" i="27"/>
  <c r="Q61" i="27"/>
  <c r="Q65" i="27"/>
  <c r="Q69" i="27"/>
  <c r="Q73" i="27"/>
  <c r="Q77" i="27"/>
  <c r="Q85" i="27"/>
  <c r="Q89" i="27"/>
  <c r="Q93" i="27"/>
  <c r="H57" i="27"/>
  <c r="H61" i="27"/>
  <c r="R61" i="27"/>
  <c r="O61" i="27" s="1"/>
  <c r="P64" i="27"/>
  <c r="H65" i="27"/>
  <c r="R65" i="27"/>
  <c r="O65" i="27" s="1"/>
  <c r="P68" i="27"/>
  <c r="H69" i="27"/>
  <c r="R69" i="27"/>
  <c r="O69" i="27" s="1"/>
  <c r="P72" i="27"/>
  <c r="H73" i="27"/>
  <c r="R73" i="27"/>
  <c r="O73" i="27" s="1"/>
  <c r="P76" i="27"/>
  <c r="H77" i="27"/>
  <c r="R77" i="27"/>
  <c r="O77" i="27" s="1"/>
  <c r="P80" i="27"/>
  <c r="P84" i="27"/>
  <c r="H85" i="27"/>
  <c r="R85" i="27"/>
  <c r="O85" i="27" s="1"/>
  <c r="P88" i="27"/>
  <c r="H89" i="27"/>
  <c r="R89" i="27"/>
  <c r="O89" i="27" s="1"/>
  <c r="P92" i="27"/>
  <c r="H93" i="27"/>
  <c r="R93" i="27"/>
  <c r="O93" i="27" s="1"/>
  <c r="I57" i="27"/>
  <c r="I61" i="27"/>
  <c r="Q64" i="27"/>
  <c r="I65" i="27"/>
  <c r="Q68" i="27"/>
  <c r="I69" i="27"/>
  <c r="Q72" i="27"/>
  <c r="I73" i="27"/>
  <c r="Q76" i="27"/>
  <c r="I77" i="27"/>
  <c r="Q80" i="27"/>
  <c r="Q84" i="27"/>
  <c r="I85" i="27"/>
  <c r="Q88" i="27"/>
  <c r="I89" i="27"/>
  <c r="Q92" i="27"/>
  <c r="I93" i="27"/>
  <c r="H56" i="27"/>
  <c r="H60" i="27"/>
  <c r="H64" i="27"/>
  <c r="H68" i="27"/>
  <c r="H72" i="27"/>
  <c r="H76" i="27"/>
  <c r="H80" i="27"/>
  <c r="H84" i="27"/>
  <c r="H88" i="27"/>
  <c r="H92" i="27"/>
  <c r="L25" i="27"/>
  <c r="J25" i="27"/>
  <c r="I25" i="27"/>
  <c r="R25" i="27"/>
  <c r="O25" i="27" s="1"/>
  <c r="H25" i="27"/>
  <c r="Q25" i="27"/>
  <c r="P25" i="27"/>
  <c r="S27" i="27"/>
  <c r="T27" i="27"/>
  <c r="L21" i="27"/>
  <c r="J21" i="27"/>
  <c r="I21" i="27"/>
  <c r="R21" i="27"/>
  <c r="O21" i="27" s="1"/>
  <c r="H21" i="27"/>
  <c r="Q21" i="27"/>
  <c r="P21" i="27"/>
  <c r="P34" i="27"/>
  <c r="L34" i="27"/>
  <c r="J34" i="27"/>
  <c r="I34" i="27"/>
  <c r="R34" i="27"/>
  <c r="O34" i="27" s="1"/>
  <c r="H34" i="27"/>
  <c r="Q34" i="27"/>
  <c r="L13" i="27"/>
  <c r="J13" i="27"/>
  <c r="I13" i="27"/>
  <c r="H13" i="27"/>
  <c r="P26" i="27"/>
  <c r="L26" i="27"/>
  <c r="J26" i="27"/>
  <c r="Q26" i="27"/>
  <c r="I26" i="27"/>
  <c r="R26" i="27"/>
  <c r="O26" i="27" s="1"/>
  <c r="H26" i="27"/>
  <c r="L45" i="27"/>
  <c r="J45" i="27"/>
  <c r="I45" i="27"/>
  <c r="R45" i="27"/>
  <c r="O45" i="27" s="1"/>
  <c r="H45" i="27"/>
  <c r="Q45" i="27"/>
  <c r="P45" i="27"/>
  <c r="L9" i="27"/>
  <c r="J9" i="27"/>
  <c r="I9" i="27"/>
  <c r="H9" i="27"/>
  <c r="P22" i="27"/>
  <c r="L22" i="27"/>
  <c r="Q22" i="27"/>
  <c r="J22" i="27"/>
  <c r="I22" i="27"/>
  <c r="R22" i="27"/>
  <c r="O22" i="27" s="1"/>
  <c r="H22" i="27"/>
  <c r="L41" i="27"/>
  <c r="J41" i="27"/>
  <c r="I41" i="27"/>
  <c r="R41" i="27"/>
  <c r="O41" i="27" s="1"/>
  <c r="H41" i="27"/>
  <c r="Q41" i="27"/>
  <c r="P41" i="27"/>
  <c r="L17" i="27"/>
  <c r="J17" i="27"/>
  <c r="I17" i="27"/>
  <c r="R17" i="27"/>
  <c r="O17" i="27" s="1"/>
  <c r="H17" i="27"/>
  <c r="Q17" i="27"/>
  <c r="P17" i="27"/>
  <c r="P18" i="27"/>
  <c r="Q18" i="27"/>
  <c r="L18" i="27"/>
  <c r="J18" i="27"/>
  <c r="I18" i="27"/>
  <c r="R18" i="27"/>
  <c r="O18" i="27" s="1"/>
  <c r="H18" i="27"/>
  <c r="L37" i="27"/>
  <c r="J37" i="27"/>
  <c r="I37" i="27"/>
  <c r="R37" i="27"/>
  <c r="O37" i="27" s="1"/>
  <c r="H37" i="27"/>
  <c r="Q37" i="27"/>
  <c r="P37" i="27"/>
  <c r="P38" i="27"/>
  <c r="Q38" i="27"/>
  <c r="L38" i="27"/>
  <c r="J38" i="27"/>
  <c r="I38" i="27"/>
  <c r="R38" i="27"/>
  <c r="O38" i="27" s="1"/>
  <c r="H38" i="27"/>
  <c r="P30" i="27"/>
  <c r="Q30" i="27"/>
  <c r="L30" i="27"/>
  <c r="J30" i="27"/>
  <c r="I30" i="27"/>
  <c r="R30" i="27"/>
  <c r="O30" i="27" s="1"/>
  <c r="H30" i="27"/>
  <c r="L14" i="27"/>
  <c r="R14" i="27" s="1"/>
  <c r="J14" i="27"/>
  <c r="I14" i="27"/>
  <c r="H14" i="27"/>
  <c r="L33" i="27"/>
  <c r="J33" i="27"/>
  <c r="I33" i="27"/>
  <c r="R33" i="27"/>
  <c r="O33" i="27" s="1"/>
  <c r="H33" i="27"/>
  <c r="Q33" i="27"/>
  <c r="P33" i="27"/>
  <c r="S35" i="27"/>
  <c r="T35" i="27"/>
  <c r="P46" i="27"/>
  <c r="L46" i="27"/>
  <c r="J46" i="27"/>
  <c r="Q46" i="27"/>
  <c r="I46" i="27"/>
  <c r="R46" i="27"/>
  <c r="O46" i="27" s="1"/>
  <c r="H46" i="27"/>
  <c r="L10" i="27"/>
  <c r="J10" i="27"/>
  <c r="I10" i="27"/>
  <c r="H10" i="27"/>
  <c r="P10" i="27" s="1"/>
  <c r="Q10" i="27" s="1"/>
  <c r="L29" i="27"/>
  <c r="J29" i="27"/>
  <c r="I29" i="27"/>
  <c r="R29" i="27"/>
  <c r="O29" i="27" s="1"/>
  <c r="H29" i="27"/>
  <c r="Q29" i="27"/>
  <c r="P29" i="27"/>
  <c r="P42" i="27"/>
  <c r="L42" i="27"/>
  <c r="J42" i="27"/>
  <c r="I42" i="27"/>
  <c r="Q42" i="27"/>
  <c r="R42" i="27"/>
  <c r="O42" i="27" s="1"/>
  <c r="H42" i="27"/>
  <c r="J11" i="27"/>
  <c r="L12" i="27"/>
  <c r="R12" i="27" s="1"/>
  <c r="J15" i="27"/>
  <c r="L16" i="27"/>
  <c r="J19" i="27"/>
  <c r="L20" i="27"/>
  <c r="J23" i="27"/>
  <c r="L24" i="27"/>
  <c r="J27" i="27"/>
  <c r="L28" i="27"/>
  <c r="J31" i="27"/>
  <c r="L32" i="27"/>
  <c r="J35" i="27"/>
  <c r="L36" i="27"/>
  <c r="J39" i="27"/>
  <c r="L40" i="27"/>
  <c r="J43" i="27"/>
  <c r="L44" i="27"/>
  <c r="J47" i="27"/>
  <c r="L48" i="27"/>
  <c r="L11" i="27"/>
  <c r="L15" i="27"/>
  <c r="R15" i="27" s="1"/>
  <c r="P16" i="27"/>
  <c r="L19" i="27"/>
  <c r="P20" i="27"/>
  <c r="L23" i="27"/>
  <c r="P24" i="27"/>
  <c r="L27" i="27"/>
  <c r="P28" i="27"/>
  <c r="L31" i="27"/>
  <c r="P32" i="27"/>
  <c r="L35" i="27"/>
  <c r="P36" i="27"/>
  <c r="L39" i="27"/>
  <c r="P40" i="27"/>
  <c r="L43" i="27"/>
  <c r="P44" i="27"/>
  <c r="L47" i="27"/>
  <c r="P48" i="27"/>
  <c r="Q16" i="27"/>
  <c r="Q20" i="27"/>
  <c r="Q24" i="27"/>
  <c r="Q28" i="27"/>
  <c r="Q32" i="27"/>
  <c r="Q36" i="27"/>
  <c r="Q40" i="27"/>
  <c r="Q44" i="27"/>
  <c r="Q48" i="27"/>
  <c r="H12" i="27"/>
  <c r="H16" i="27"/>
  <c r="R16" i="27"/>
  <c r="O16" i="27" s="1"/>
  <c r="P19" i="27"/>
  <c r="H20" i="27"/>
  <c r="R20" i="27"/>
  <c r="O20" i="27" s="1"/>
  <c r="P23" i="27"/>
  <c r="H24" i="27"/>
  <c r="R24" i="27"/>
  <c r="O24" i="27" s="1"/>
  <c r="P27" i="27"/>
  <c r="H28" i="27"/>
  <c r="R28" i="27"/>
  <c r="O28" i="27" s="1"/>
  <c r="P31" i="27"/>
  <c r="H32" i="27"/>
  <c r="R32" i="27"/>
  <c r="O32" i="27" s="1"/>
  <c r="P35" i="27"/>
  <c r="H36" i="27"/>
  <c r="R36" i="27"/>
  <c r="O36" i="27" s="1"/>
  <c r="P39" i="27"/>
  <c r="H40" i="27"/>
  <c r="R40" i="27"/>
  <c r="O40" i="27" s="1"/>
  <c r="P43" i="27"/>
  <c r="H44" i="27"/>
  <c r="R44" i="27"/>
  <c r="O44" i="27" s="1"/>
  <c r="P47" i="27"/>
  <c r="H48" i="27"/>
  <c r="R48" i="27"/>
  <c r="O48" i="27" s="1"/>
  <c r="I12" i="27"/>
  <c r="I16" i="27"/>
  <c r="Q19" i="27"/>
  <c r="I20" i="27"/>
  <c r="Q23" i="27"/>
  <c r="I24" i="27"/>
  <c r="Q27" i="27"/>
  <c r="I28" i="27"/>
  <c r="Q31" i="27"/>
  <c r="I32" i="27"/>
  <c r="Q35" i="27"/>
  <c r="I36" i="27"/>
  <c r="Q39" i="27"/>
  <c r="I40" i="27"/>
  <c r="Q43" i="27"/>
  <c r="I44" i="27"/>
  <c r="Q47" i="27"/>
  <c r="I48" i="27"/>
  <c r="H11" i="27"/>
  <c r="H15" i="27"/>
  <c r="P9" i="27" s="1"/>
  <c r="Q9" i="27" s="1"/>
  <c r="H19" i="27"/>
  <c r="H23" i="27"/>
  <c r="H27" i="27"/>
  <c r="H31" i="27"/>
  <c r="H35" i="27"/>
  <c r="H39" i="27"/>
  <c r="H43" i="27"/>
  <c r="H47" i="27"/>
  <c r="P83" i="23"/>
  <c r="L83" i="23"/>
  <c r="J83" i="23"/>
  <c r="I83" i="23"/>
  <c r="R83" i="23"/>
  <c r="O83" i="23" s="1"/>
  <c r="H83" i="23"/>
  <c r="Q83" i="23"/>
  <c r="L66" i="23"/>
  <c r="J66" i="23"/>
  <c r="I66" i="23"/>
  <c r="R66" i="23"/>
  <c r="O66" i="23" s="1"/>
  <c r="H66" i="23"/>
  <c r="Q66" i="23"/>
  <c r="P66" i="23"/>
  <c r="P79" i="23"/>
  <c r="L79" i="23"/>
  <c r="J79" i="23"/>
  <c r="I79" i="23"/>
  <c r="Q79" i="23"/>
  <c r="R79" i="23"/>
  <c r="O79" i="23" s="1"/>
  <c r="H79" i="23"/>
  <c r="L62" i="23"/>
  <c r="J62" i="23"/>
  <c r="I62" i="23"/>
  <c r="R62" i="23"/>
  <c r="O62" i="23" s="1"/>
  <c r="H62" i="23"/>
  <c r="Q62" i="23"/>
  <c r="P62" i="23"/>
  <c r="P75" i="23"/>
  <c r="L75" i="23"/>
  <c r="J75" i="23"/>
  <c r="I75" i="23"/>
  <c r="Q75" i="23"/>
  <c r="R75" i="23"/>
  <c r="O75" i="23" s="1"/>
  <c r="H75" i="23"/>
  <c r="L70" i="23"/>
  <c r="J70" i="23"/>
  <c r="I70" i="23"/>
  <c r="R70" i="23"/>
  <c r="O70" i="23" s="1"/>
  <c r="H70" i="23"/>
  <c r="Q70" i="23"/>
  <c r="P70" i="23"/>
  <c r="L58" i="23"/>
  <c r="J58" i="23"/>
  <c r="I58" i="23"/>
  <c r="H58" i="23"/>
  <c r="P71" i="23"/>
  <c r="L71" i="23"/>
  <c r="J71" i="23"/>
  <c r="I71" i="23"/>
  <c r="R71" i="23"/>
  <c r="O71" i="23" s="1"/>
  <c r="H71" i="23"/>
  <c r="Q71" i="23"/>
  <c r="L90" i="23"/>
  <c r="J90" i="23"/>
  <c r="I90" i="23"/>
  <c r="R90" i="23"/>
  <c r="O90" i="23" s="1"/>
  <c r="H90" i="23"/>
  <c r="Q90" i="23"/>
  <c r="P90" i="23"/>
  <c r="S92" i="23"/>
  <c r="T92" i="23"/>
  <c r="L54" i="23"/>
  <c r="J54" i="23"/>
  <c r="I54" i="23"/>
  <c r="H54" i="23"/>
  <c r="P67" i="23"/>
  <c r="L67" i="23"/>
  <c r="Q67" i="23"/>
  <c r="J67" i="23"/>
  <c r="I67" i="23"/>
  <c r="R67" i="23"/>
  <c r="O67" i="23" s="1"/>
  <c r="H67" i="23"/>
  <c r="L86" i="23"/>
  <c r="J86" i="23"/>
  <c r="I86" i="23"/>
  <c r="R86" i="23"/>
  <c r="O86" i="23" s="1"/>
  <c r="H86" i="23"/>
  <c r="Q86" i="23"/>
  <c r="P86" i="23"/>
  <c r="P63" i="23"/>
  <c r="L63" i="23"/>
  <c r="J63" i="23"/>
  <c r="I63" i="23"/>
  <c r="R63" i="23"/>
  <c r="O63" i="23" s="1"/>
  <c r="H63" i="23"/>
  <c r="Q63" i="23"/>
  <c r="L82" i="23"/>
  <c r="J82" i="23"/>
  <c r="I82" i="23"/>
  <c r="R82" i="23"/>
  <c r="O82" i="23" s="1"/>
  <c r="H82" i="23"/>
  <c r="Q82" i="23"/>
  <c r="P82" i="23"/>
  <c r="L59" i="23"/>
  <c r="R59" i="23" s="1"/>
  <c r="J59" i="23"/>
  <c r="I59" i="23"/>
  <c r="H59" i="23"/>
  <c r="L78" i="23"/>
  <c r="J78" i="23"/>
  <c r="I78" i="23"/>
  <c r="R78" i="23"/>
  <c r="O78" i="23" s="1"/>
  <c r="H78" i="23"/>
  <c r="Q78" i="23"/>
  <c r="P78" i="23"/>
  <c r="P91" i="23"/>
  <c r="L91" i="23"/>
  <c r="Q91" i="23"/>
  <c r="J91" i="23"/>
  <c r="I91" i="23"/>
  <c r="R91" i="23"/>
  <c r="O91" i="23" s="1"/>
  <c r="H91" i="23"/>
  <c r="L55" i="23"/>
  <c r="J55" i="23"/>
  <c r="I55" i="23"/>
  <c r="H55" i="23"/>
  <c r="L74" i="23"/>
  <c r="J74" i="23"/>
  <c r="I74" i="23"/>
  <c r="R74" i="23"/>
  <c r="O74" i="23" s="1"/>
  <c r="H74" i="23"/>
  <c r="Q74" i="23"/>
  <c r="P74" i="23"/>
  <c r="T76" i="23"/>
  <c r="S76" i="23"/>
  <c r="P87" i="23"/>
  <c r="L87" i="23"/>
  <c r="J87" i="23"/>
  <c r="I87" i="23"/>
  <c r="R87" i="23"/>
  <c r="O87" i="23" s="1"/>
  <c r="H87" i="23"/>
  <c r="Q87" i="23"/>
  <c r="J56" i="23"/>
  <c r="L57" i="23"/>
  <c r="J60" i="23"/>
  <c r="L61" i="23"/>
  <c r="J64" i="23"/>
  <c r="L65" i="23"/>
  <c r="J68" i="23"/>
  <c r="L69" i="23"/>
  <c r="J72" i="23"/>
  <c r="L73" i="23"/>
  <c r="J76" i="23"/>
  <c r="L77" i="23"/>
  <c r="J80" i="23"/>
  <c r="L81" i="23"/>
  <c r="J84" i="23"/>
  <c r="L85" i="23"/>
  <c r="J88" i="23"/>
  <c r="L89" i="23"/>
  <c r="J92" i="23"/>
  <c r="L93" i="23"/>
  <c r="L56" i="23"/>
  <c r="L60" i="23"/>
  <c r="P60" i="23" s="1"/>
  <c r="Q60" i="23" s="1"/>
  <c r="P61" i="23"/>
  <c r="L64" i="23"/>
  <c r="P65" i="23"/>
  <c r="L68" i="23"/>
  <c r="P69" i="23"/>
  <c r="L72" i="23"/>
  <c r="P73" i="23"/>
  <c r="L76" i="23"/>
  <c r="P77" i="23"/>
  <c r="L80" i="23"/>
  <c r="P81" i="23"/>
  <c r="L84" i="23"/>
  <c r="P85" i="23"/>
  <c r="L88" i="23"/>
  <c r="P89" i="23"/>
  <c r="L92" i="23"/>
  <c r="P93" i="23"/>
  <c r="Q61" i="23"/>
  <c r="Q65" i="23"/>
  <c r="Q69" i="23"/>
  <c r="Q73" i="23"/>
  <c r="Q77" i="23"/>
  <c r="Q81" i="23"/>
  <c r="Q85" i="23"/>
  <c r="Q89" i="23"/>
  <c r="Q93" i="23"/>
  <c r="H57" i="23"/>
  <c r="H61" i="23"/>
  <c r="R61" i="23"/>
  <c r="O61" i="23" s="1"/>
  <c r="P64" i="23"/>
  <c r="H65" i="23"/>
  <c r="R65" i="23"/>
  <c r="O65" i="23" s="1"/>
  <c r="P68" i="23"/>
  <c r="H69" i="23"/>
  <c r="R69" i="23"/>
  <c r="O69" i="23" s="1"/>
  <c r="P72" i="23"/>
  <c r="H73" i="23"/>
  <c r="R73" i="23"/>
  <c r="O73" i="23" s="1"/>
  <c r="P76" i="23"/>
  <c r="H77" i="23"/>
  <c r="R77" i="23"/>
  <c r="O77" i="23" s="1"/>
  <c r="P80" i="23"/>
  <c r="H81" i="23"/>
  <c r="R81" i="23"/>
  <c r="O81" i="23" s="1"/>
  <c r="P84" i="23"/>
  <c r="H85" i="23"/>
  <c r="R85" i="23"/>
  <c r="O85" i="23" s="1"/>
  <c r="P88" i="23"/>
  <c r="H89" i="23"/>
  <c r="R89" i="23"/>
  <c r="O89" i="23" s="1"/>
  <c r="P92" i="23"/>
  <c r="H93" i="23"/>
  <c r="R93" i="23"/>
  <c r="O93" i="23" s="1"/>
  <c r="I57" i="23"/>
  <c r="I61" i="23"/>
  <c r="Q64" i="23"/>
  <c r="I65" i="23"/>
  <c r="Q68" i="23"/>
  <c r="I69" i="23"/>
  <c r="Q72" i="23"/>
  <c r="I73" i="23"/>
  <c r="Q76" i="23"/>
  <c r="I77" i="23"/>
  <c r="Q80" i="23"/>
  <c r="I81" i="23"/>
  <c r="Q84" i="23"/>
  <c r="I85" i="23"/>
  <c r="Q88" i="23"/>
  <c r="I89" i="23"/>
  <c r="Q92" i="23"/>
  <c r="I93" i="23"/>
  <c r="H56" i="23"/>
  <c r="H60" i="23"/>
  <c r="H64" i="23"/>
  <c r="H68" i="23"/>
  <c r="H72" i="23"/>
  <c r="H76" i="23"/>
  <c r="H80" i="23"/>
  <c r="H84" i="23"/>
  <c r="H88" i="23"/>
  <c r="H92" i="23"/>
  <c r="L25" i="23"/>
  <c r="J25" i="23"/>
  <c r="I25" i="23"/>
  <c r="R25" i="23"/>
  <c r="O25" i="23" s="1"/>
  <c r="H25" i="23"/>
  <c r="Q25" i="23"/>
  <c r="P25" i="23"/>
  <c r="P34" i="23"/>
  <c r="L34" i="23"/>
  <c r="Q34" i="23"/>
  <c r="J34" i="23"/>
  <c r="I34" i="23"/>
  <c r="R34" i="23"/>
  <c r="O34" i="23" s="1"/>
  <c r="H34" i="23"/>
  <c r="L17" i="23"/>
  <c r="J17" i="23"/>
  <c r="I17" i="23"/>
  <c r="R17" i="23"/>
  <c r="O17" i="23" s="1"/>
  <c r="H17" i="23"/>
  <c r="Q17" i="23"/>
  <c r="P17" i="23"/>
  <c r="P30" i="23"/>
  <c r="Q30" i="23"/>
  <c r="L30" i="23"/>
  <c r="J30" i="23"/>
  <c r="I30" i="23"/>
  <c r="R30" i="23"/>
  <c r="O30" i="23" s="1"/>
  <c r="H30" i="23"/>
  <c r="L21" i="23"/>
  <c r="J21" i="23"/>
  <c r="I21" i="23"/>
  <c r="R21" i="23"/>
  <c r="O21" i="23" s="1"/>
  <c r="H21" i="23"/>
  <c r="Q21" i="23"/>
  <c r="P21" i="23"/>
  <c r="L13" i="23"/>
  <c r="J13" i="23"/>
  <c r="I13" i="23"/>
  <c r="H13" i="23"/>
  <c r="P26" i="23"/>
  <c r="L26" i="23"/>
  <c r="Q26" i="23"/>
  <c r="J26" i="23"/>
  <c r="I26" i="23"/>
  <c r="R26" i="23"/>
  <c r="O26" i="23" s="1"/>
  <c r="H26" i="23"/>
  <c r="L45" i="23"/>
  <c r="J45" i="23"/>
  <c r="I45" i="23"/>
  <c r="R45" i="23"/>
  <c r="O45" i="23" s="1"/>
  <c r="H45" i="23"/>
  <c r="Q45" i="23"/>
  <c r="P45" i="23"/>
  <c r="S47" i="23"/>
  <c r="T47" i="23"/>
  <c r="T23" i="23"/>
  <c r="S23" i="23"/>
  <c r="L9" i="23"/>
  <c r="J9" i="23"/>
  <c r="I9" i="23"/>
  <c r="H9" i="23"/>
  <c r="P22" i="23"/>
  <c r="Q22" i="23"/>
  <c r="L22" i="23"/>
  <c r="J22" i="23"/>
  <c r="I22" i="23"/>
  <c r="R22" i="23"/>
  <c r="O22" i="23" s="1"/>
  <c r="H22" i="23"/>
  <c r="L41" i="23"/>
  <c r="J41" i="23"/>
  <c r="I41" i="23"/>
  <c r="R41" i="23"/>
  <c r="O41" i="23" s="1"/>
  <c r="H41" i="23"/>
  <c r="Q41" i="23"/>
  <c r="P41" i="23"/>
  <c r="S43" i="23"/>
  <c r="T43" i="23"/>
  <c r="P38" i="23"/>
  <c r="Q38" i="23"/>
  <c r="L38" i="23"/>
  <c r="J38" i="23"/>
  <c r="I38" i="23"/>
  <c r="R38" i="23"/>
  <c r="O38" i="23" s="1"/>
  <c r="H38" i="23"/>
  <c r="P18" i="23"/>
  <c r="L18" i="23"/>
  <c r="J18" i="23"/>
  <c r="I18" i="23"/>
  <c r="Q18" i="23"/>
  <c r="R18" i="23"/>
  <c r="O18" i="23" s="1"/>
  <c r="H18" i="23"/>
  <c r="L37" i="23"/>
  <c r="J37" i="23"/>
  <c r="I37" i="23"/>
  <c r="R37" i="23"/>
  <c r="O37" i="23" s="1"/>
  <c r="H37" i="23"/>
  <c r="Q37" i="23"/>
  <c r="P37" i="23"/>
  <c r="T39" i="23"/>
  <c r="S39" i="23"/>
  <c r="L14" i="23"/>
  <c r="J14" i="23"/>
  <c r="I14" i="23"/>
  <c r="H14" i="23"/>
  <c r="L33" i="23"/>
  <c r="J33" i="23"/>
  <c r="I33" i="23"/>
  <c r="R33" i="23"/>
  <c r="O33" i="23" s="1"/>
  <c r="H33" i="23"/>
  <c r="Q33" i="23"/>
  <c r="P33" i="23"/>
  <c r="P46" i="23"/>
  <c r="Q46" i="23"/>
  <c r="L46" i="23"/>
  <c r="J46" i="23"/>
  <c r="I46" i="23"/>
  <c r="R46" i="23"/>
  <c r="O46" i="23" s="1"/>
  <c r="H46" i="23"/>
  <c r="L10" i="23"/>
  <c r="J10" i="23"/>
  <c r="I10" i="23"/>
  <c r="H10" i="23"/>
  <c r="P10" i="23" s="1"/>
  <c r="Q10" i="23" s="1"/>
  <c r="L29" i="23"/>
  <c r="J29" i="23"/>
  <c r="I29" i="23"/>
  <c r="R29" i="23"/>
  <c r="O29" i="23" s="1"/>
  <c r="H29" i="23"/>
  <c r="Q29" i="23"/>
  <c r="P29" i="23"/>
  <c r="P42" i="23"/>
  <c r="L42" i="23"/>
  <c r="J42" i="23"/>
  <c r="Q42" i="23"/>
  <c r="I42" i="23"/>
  <c r="R42" i="23"/>
  <c r="O42" i="23" s="1"/>
  <c r="H42" i="23"/>
  <c r="J11" i="23"/>
  <c r="L12" i="23"/>
  <c r="R12" i="23" s="1"/>
  <c r="J15" i="23"/>
  <c r="L16" i="23"/>
  <c r="J19" i="23"/>
  <c r="L20" i="23"/>
  <c r="J23" i="23"/>
  <c r="L24" i="23"/>
  <c r="J27" i="23"/>
  <c r="L28" i="23"/>
  <c r="J31" i="23"/>
  <c r="L32" i="23"/>
  <c r="J35" i="23"/>
  <c r="L36" i="23"/>
  <c r="J39" i="23"/>
  <c r="L40" i="23"/>
  <c r="J43" i="23"/>
  <c r="L44" i="23"/>
  <c r="J47" i="23"/>
  <c r="L48" i="23"/>
  <c r="L11" i="23"/>
  <c r="L15" i="23"/>
  <c r="R15" i="23" s="1"/>
  <c r="P16" i="23"/>
  <c r="L19" i="23"/>
  <c r="P20" i="23"/>
  <c r="L23" i="23"/>
  <c r="P24" i="23"/>
  <c r="L27" i="23"/>
  <c r="P28" i="23"/>
  <c r="L31" i="23"/>
  <c r="P32" i="23"/>
  <c r="L35" i="23"/>
  <c r="P36" i="23"/>
  <c r="L39" i="23"/>
  <c r="P40" i="23"/>
  <c r="L43" i="23"/>
  <c r="P44" i="23"/>
  <c r="L47" i="23"/>
  <c r="P48" i="23"/>
  <c r="Q16" i="23"/>
  <c r="Q20" i="23"/>
  <c r="Q24" i="23"/>
  <c r="Q28" i="23"/>
  <c r="Q32" i="23"/>
  <c r="Q36" i="23"/>
  <c r="Q40" i="23"/>
  <c r="Q44" i="23"/>
  <c r="Q48" i="23"/>
  <c r="H12" i="23"/>
  <c r="H16" i="23"/>
  <c r="R16" i="23"/>
  <c r="O16" i="23" s="1"/>
  <c r="P19" i="23"/>
  <c r="H20" i="23"/>
  <c r="R20" i="23"/>
  <c r="O20" i="23" s="1"/>
  <c r="P23" i="23"/>
  <c r="H24" i="23"/>
  <c r="R24" i="23"/>
  <c r="O24" i="23" s="1"/>
  <c r="P27" i="23"/>
  <c r="H28" i="23"/>
  <c r="R28" i="23"/>
  <c r="O28" i="23" s="1"/>
  <c r="P31" i="23"/>
  <c r="H32" i="23"/>
  <c r="R32" i="23"/>
  <c r="O32" i="23" s="1"/>
  <c r="P35" i="23"/>
  <c r="H36" i="23"/>
  <c r="R36" i="23"/>
  <c r="O36" i="23" s="1"/>
  <c r="P39" i="23"/>
  <c r="H40" i="23"/>
  <c r="R40" i="23"/>
  <c r="O40" i="23" s="1"/>
  <c r="P43" i="23"/>
  <c r="H44" i="23"/>
  <c r="R44" i="23"/>
  <c r="O44" i="23" s="1"/>
  <c r="P47" i="23"/>
  <c r="H48" i="23"/>
  <c r="R48" i="23"/>
  <c r="O48" i="23" s="1"/>
  <c r="I12" i="23"/>
  <c r="I16" i="23"/>
  <c r="Q19" i="23"/>
  <c r="I20" i="23"/>
  <c r="Q23" i="23"/>
  <c r="I24" i="23"/>
  <c r="Q27" i="23"/>
  <c r="I28" i="23"/>
  <c r="Q31" i="23"/>
  <c r="I32" i="23"/>
  <c r="Q35" i="23"/>
  <c r="I36" i="23"/>
  <c r="Q39" i="23"/>
  <c r="I40" i="23"/>
  <c r="Q43" i="23"/>
  <c r="I44" i="23"/>
  <c r="Q47" i="23"/>
  <c r="I48" i="23"/>
  <c r="H11" i="23"/>
  <c r="H15" i="23"/>
  <c r="H19" i="23"/>
  <c r="H23" i="23"/>
  <c r="H27" i="23"/>
  <c r="H31" i="23"/>
  <c r="H35" i="23"/>
  <c r="H39" i="23"/>
  <c r="H43" i="23"/>
  <c r="H47" i="23"/>
  <c r="I10" i="26"/>
  <c r="L10" i="26"/>
  <c r="J10" i="26"/>
  <c r="H10" i="26"/>
  <c r="T19" i="26"/>
  <c r="S19" i="26"/>
  <c r="T35" i="26"/>
  <c r="S35" i="26"/>
  <c r="P42" i="26"/>
  <c r="L42" i="26"/>
  <c r="J42" i="26"/>
  <c r="I42" i="26"/>
  <c r="R42" i="26"/>
  <c r="O42" i="26" s="1"/>
  <c r="H42" i="26"/>
  <c r="Q42" i="26"/>
  <c r="L17" i="26"/>
  <c r="Q17" i="26"/>
  <c r="J17" i="26"/>
  <c r="I17" i="26"/>
  <c r="R17" i="26"/>
  <c r="O17" i="26" s="1"/>
  <c r="H17" i="26"/>
  <c r="P17" i="26"/>
  <c r="L33" i="26"/>
  <c r="Q33" i="26"/>
  <c r="J33" i="26"/>
  <c r="I33" i="26"/>
  <c r="R33" i="26"/>
  <c r="O33" i="26" s="1"/>
  <c r="H33" i="26"/>
  <c r="P33" i="26"/>
  <c r="P22" i="26"/>
  <c r="I22" i="26"/>
  <c r="L22" i="26"/>
  <c r="J22" i="26"/>
  <c r="R22" i="26"/>
  <c r="O22" i="26" s="1"/>
  <c r="H22" i="26"/>
  <c r="Q22" i="26"/>
  <c r="T31" i="26"/>
  <c r="S31" i="26"/>
  <c r="P38" i="26"/>
  <c r="I38" i="26"/>
  <c r="L38" i="26"/>
  <c r="J38" i="26"/>
  <c r="R38" i="26"/>
  <c r="O38" i="26" s="1"/>
  <c r="H38" i="26"/>
  <c r="Q38" i="26"/>
  <c r="T47" i="26"/>
  <c r="S47" i="26"/>
  <c r="P26" i="26"/>
  <c r="L26" i="26"/>
  <c r="I26" i="26"/>
  <c r="J26" i="26"/>
  <c r="R26" i="26"/>
  <c r="O26" i="26" s="1"/>
  <c r="H26" i="26"/>
  <c r="Q26" i="26"/>
  <c r="L13" i="26"/>
  <c r="J13" i="26"/>
  <c r="I13" i="26"/>
  <c r="H13" i="26"/>
  <c r="L29" i="26"/>
  <c r="J29" i="26"/>
  <c r="I29" i="26"/>
  <c r="R29" i="26"/>
  <c r="O29" i="26" s="1"/>
  <c r="H29" i="26"/>
  <c r="Q29" i="26"/>
  <c r="P29" i="26"/>
  <c r="L45" i="26"/>
  <c r="J45" i="26"/>
  <c r="Q45" i="26"/>
  <c r="I45" i="26"/>
  <c r="R45" i="26"/>
  <c r="O45" i="26" s="1"/>
  <c r="H45" i="26"/>
  <c r="P45" i="26"/>
  <c r="L21" i="26"/>
  <c r="J21" i="26"/>
  <c r="I21" i="26"/>
  <c r="R21" i="26"/>
  <c r="O21" i="26" s="1"/>
  <c r="H21" i="26"/>
  <c r="Q21" i="26"/>
  <c r="P21" i="26"/>
  <c r="P18" i="26"/>
  <c r="I18" i="26"/>
  <c r="L18" i="26"/>
  <c r="J18" i="26"/>
  <c r="R18" i="26"/>
  <c r="O18" i="26" s="1"/>
  <c r="H18" i="26"/>
  <c r="Q18" i="26"/>
  <c r="T27" i="26"/>
  <c r="S27" i="26"/>
  <c r="P34" i="26"/>
  <c r="L34" i="26"/>
  <c r="J34" i="26"/>
  <c r="I34" i="26"/>
  <c r="R34" i="26"/>
  <c r="O34" i="26" s="1"/>
  <c r="H34" i="26"/>
  <c r="Q34" i="26"/>
  <c r="T43" i="26"/>
  <c r="S43" i="26"/>
  <c r="L9" i="26"/>
  <c r="J9" i="26"/>
  <c r="I9" i="26"/>
  <c r="H9" i="26"/>
  <c r="L25" i="26"/>
  <c r="J25" i="26"/>
  <c r="I25" i="26"/>
  <c r="R25" i="26"/>
  <c r="O25" i="26" s="1"/>
  <c r="H25" i="26"/>
  <c r="Q25" i="26"/>
  <c r="P25" i="26"/>
  <c r="L41" i="26"/>
  <c r="Q41" i="26"/>
  <c r="J41" i="26"/>
  <c r="I41" i="26"/>
  <c r="R41" i="26"/>
  <c r="O41" i="26" s="1"/>
  <c r="H41" i="26"/>
  <c r="P41" i="26"/>
  <c r="L37" i="26"/>
  <c r="Q37" i="26"/>
  <c r="J37" i="26"/>
  <c r="I37" i="26"/>
  <c r="R37" i="26"/>
  <c r="O37" i="26" s="1"/>
  <c r="H37" i="26"/>
  <c r="P37" i="26"/>
  <c r="L14" i="26"/>
  <c r="R14" i="26" s="1"/>
  <c r="I14" i="26"/>
  <c r="J14" i="26"/>
  <c r="H14" i="26"/>
  <c r="T23" i="26"/>
  <c r="S23" i="26"/>
  <c r="P30" i="26"/>
  <c r="I30" i="26"/>
  <c r="L30" i="26"/>
  <c r="J30" i="26"/>
  <c r="R30" i="26"/>
  <c r="O30" i="26" s="1"/>
  <c r="H30" i="26"/>
  <c r="Q30" i="26"/>
  <c r="T39" i="26"/>
  <c r="S39" i="26"/>
  <c r="P46" i="26"/>
  <c r="I46" i="26"/>
  <c r="L46" i="26"/>
  <c r="J46" i="26"/>
  <c r="R46" i="26"/>
  <c r="O46" i="26" s="1"/>
  <c r="H46" i="26"/>
  <c r="Q46" i="26"/>
  <c r="I11" i="26"/>
  <c r="I15" i="26"/>
  <c r="I19" i="26"/>
  <c r="I23" i="26"/>
  <c r="I27" i="26"/>
  <c r="I31" i="26"/>
  <c r="I35" i="26"/>
  <c r="I39" i="26"/>
  <c r="I43" i="26"/>
  <c r="I47" i="26"/>
  <c r="J11" i="26"/>
  <c r="L12" i="26"/>
  <c r="P12" i="26" s="1"/>
  <c r="Q12" i="26" s="1"/>
  <c r="J15" i="26"/>
  <c r="L16" i="26"/>
  <c r="J19" i="26"/>
  <c r="L20" i="26"/>
  <c r="J23" i="26"/>
  <c r="L24" i="26"/>
  <c r="J27" i="26"/>
  <c r="L28" i="26"/>
  <c r="J31" i="26"/>
  <c r="L32" i="26"/>
  <c r="J35" i="26"/>
  <c r="L36" i="26"/>
  <c r="J39" i="26"/>
  <c r="L40" i="26"/>
  <c r="J43" i="26"/>
  <c r="L44" i="26"/>
  <c r="J47" i="26"/>
  <c r="L48" i="26"/>
  <c r="L11" i="26"/>
  <c r="L15" i="26"/>
  <c r="P16" i="26"/>
  <c r="L19" i="26"/>
  <c r="P20" i="26"/>
  <c r="L23" i="26"/>
  <c r="P24" i="26"/>
  <c r="L27" i="26"/>
  <c r="P28" i="26"/>
  <c r="L31" i="26"/>
  <c r="P32" i="26"/>
  <c r="L35" i="26"/>
  <c r="P36" i="26"/>
  <c r="L39" i="26"/>
  <c r="P40" i="26"/>
  <c r="L43" i="26"/>
  <c r="P44" i="26"/>
  <c r="L47" i="26"/>
  <c r="P48" i="26"/>
  <c r="Q16" i="26"/>
  <c r="Q20" i="26"/>
  <c r="Q24" i="26"/>
  <c r="Q28" i="26"/>
  <c r="Q32" i="26"/>
  <c r="Q36" i="26"/>
  <c r="Q40" i="26"/>
  <c r="Q44" i="26"/>
  <c r="Q48" i="26"/>
  <c r="H12" i="26"/>
  <c r="R12" i="26"/>
  <c r="H16" i="26"/>
  <c r="R16" i="26"/>
  <c r="O16" i="26" s="1"/>
  <c r="P19" i="26"/>
  <c r="H20" i="26"/>
  <c r="R20" i="26"/>
  <c r="O20" i="26" s="1"/>
  <c r="P23" i="26"/>
  <c r="H24" i="26"/>
  <c r="R24" i="26"/>
  <c r="O24" i="26" s="1"/>
  <c r="P27" i="26"/>
  <c r="H28" i="26"/>
  <c r="R28" i="26"/>
  <c r="O28" i="26" s="1"/>
  <c r="P31" i="26"/>
  <c r="H32" i="26"/>
  <c r="R32" i="26"/>
  <c r="O32" i="26" s="1"/>
  <c r="P35" i="26"/>
  <c r="H36" i="26"/>
  <c r="R36" i="26"/>
  <c r="O36" i="26" s="1"/>
  <c r="P39" i="26"/>
  <c r="H40" i="26"/>
  <c r="R40" i="26"/>
  <c r="O40" i="26" s="1"/>
  <c r="P43" i="26"/>
  <c r="H44" i="26"/>
  <c r="R44" i="26"/>
  <c r="O44" i="26" s="1"/>
  <c r="P47" i="26"/>
  <c r="H48" i="26"/>
  <c r="R48" i="26"/>
  <c r="O48" i="26" s="1"/>
  <c r="I12" i="26"/>
  <c r="I16" i="26"/>
  <c r="Q19" i="26"/>
  <c r="I20" i="26"/>
  <c r="Q23" i="26"/>
  <c r="I24" i="26"/>
  <c r="Q27" i="26"/>
  <c r="I28" i="26"/>
  <c r="Q31" i="26"/>
  <c r="I32" i="26"/>
  <c r="Q35" i="26"/>
  <c r="I36" i="26"/>
  <c r="Q39" i="26"/>
  <c r="I40" i="26"/>
  <c r="Q43" i="26"/>
  <c r="I44" i="26"/>
  <c r="Q47" i="26"/>
  <c r="I48" i="26"/>
  <c r="H11" i="26"/>
  <c r="H15" i="26"/>
  <c r="H19" i="26"/>
  <c r="H23" i="26"/>
  <c r="H27" i="26"/>
  <c r="H31" i="26"/>
  <c r="H35" i="26"/>
  <c r="H39" i="26"/>
  <c r="H43" i="26"/>
  <c r="H47" i="26"/>
  <c r="L25" i="25"/>
  <c r="J25" i="25"/>
  <c r="I25" i="25"/>
  <c r="R25" i="25"/>
  <c r="O25" i="25" s="1"/>
  <c r="H25" i="25"/>
  <c r="Q25" i="25"/>
  <c r="P25" i="25"/>
  <c r="L21" i="25"/>
  <c r="J21" i="25"/>
  <c r="I21" i="25"/>
  <c r="R21" i="25"/>
  <c r="O21" i="25" s="1"/>
  <c r="H21" i="25"/>
  <c r="Q21" i="25"/>
  <c r="P21" i="25"/>
  <c r="P34" i="25"/>
  <c r="Q34" i="25"/>
  <c r="L34" i="25"/>
  <c r="J34" i="25"/>
  <c r="I34" i="25"/>
  <c r="R34" i="25"/>
  <c r="O34" i="25" s="1"/>
  <c r="H34" i="25"/>
  <c r="L10" i="25"/>
  <c r="R10" i="25" s="1"/>
  <c r="J10" i="25"/>
  <c r="I10" i="25"/>
  <c r="H10" i="25"/>
  <c r="L17" i="25"/>
  <c r="J17" i="25"/>
  <c r="I17" i="25"/>
  <c r="R17" i="25"/>
  <c r="O17" i="25" s="1"/>
  <c r="H17" i="25"/>
  <c r="Q17" i="25"/>
  <c r="P17" i="25"/>
  <c r="S19" i="25"/>
  <c r="T19" i="25"/>
  <c r="P30" i="25"/>
  <c r="Q30" i="25"/>
  <c r="L30" i="25"/>
  <c r="J30" i="25"/>
  <c r="I30" i="25"/>
  <c r="R30" i="25"/>
  <c r="O30" i="25" s="1"/>
  <c r="H30" i="25"/>
  <c r="R15" i="25"/>
  <c r="H15" i="25"/>
  <c r="I15" i="25"/>
  <c r="L15" i="25"/>
  <c r="J15" i="25"/>
  <c r="R9" i="25" s="1"/>
  <c r="P26" i="25"/>
  <c r="Q26" i="25"/>
  <c r="L26" i="25"/>
  <c r="J26" i="25"/>
  <c r="I26" i="25"/>
  <c r="R26" i="25"/>
  <c r="O26" i="25" s="1"/>
  <c r="H26" i="25"/>
  <c r="L45" i="25"/>
  <c r="J45" i="25"/>
  <c r="I45" i="25"/>
  <c r="R45" i="25"/>
  <c r="O45" i="25" s="1"/>
  <c r="H45" i="25"/>
  <c r="Q45" i="25"/>
  <c r="P45" i="25"/>
  <c r="S47" i="25"/>
  <c r="T47" i="25"/>
  <c r="P22" i="25"/>
  <c r="L22" i="25"/>
  <c r="J22" i="25"/>
  <c r="I22" i="25"/>
  <c r="R22" i="25"/>
  <c r="O22" i="25" s="1"/>
  <c r="H22" i="25"/>
  <c r="Q22" i="25"/>
  <c r="L41" i="25"/>
  <c r="J41" i="25"/>
  <c r="I41" i="25"/>
  <c r="R41" i="25"/>
  <c r="O41" i="25" s="1"/>
  <c r="H41" i="25"/>
  <c r="Q41" i="25"/>
  <c r="P41" i="25"/>
  <c r="P38" i="25"/>
  <c r="Q38" i="25"/>
  <c r="L38" i="25"/>
  <c r="J38" i="25"/>
  <c r="I38" i="25"/>
  <c r="R38" i="25"/>
  <c r="O38" i="25" s="1"/>
  <c r="H38" i="25"/>
  <c r="H11" i="25"/>
  <c r="I11" i="25"/>
  <c r="L11" i="25"/>
  <c r="R11" i="25" s="1"/>
  <c r="J11" i="25"/>
  <c r="L13" i="25"/>
  <c r="P13" i="25" s="1"/>
  <c r="Q13" i="25" s="1"/>
  <c r="P18" i="25"/>
  <c r="Q18" i="25"/>
  <c r="L18" i="25"/>
  <c r="J18" i="25"/>
  <c r="I18" i="25"/>
  <c r="R18" i="25"/>
  <c r="O18" i="25" s="1"/>
  <c r="H18" i="25"/>
  <c r="L37" i="25"/>
  <c r="J37" i="25"/>
  <c r="I37" i="25"/>
  <c r="R37" i="25"/>
  <c r="O37" i="25" s="1"/>
  <c r="H37" i="25"/>
  <c r="Q37" i="25"/>
  <c r="P37" i="25"/>
  <c r="T27" i="25"/>
  <c r="L33" i="25"/>
  <c r="J33" i="25"/>
  <c r="I33" i="25"/>
  <c r="R33" i="25"/>
  <c r="O33" i="25" s="1"/>
  <c r="H33" i="25"/>
  <c r="Q33" i="25"/>
  <c r="P33" i="25"/>
  <c r="S35" i="25"/>
  <c r="T35" i="25"/>
  <c r="P46" i="25"/>
  <c r="L46" i="25"/>
  <c r="J46" i="25"/>
  <c r="Q46" i="25"/>
  <c r="I46" i="25"/>
  <c r="R46" i="25"/>
  <c r="O46" i="25" s="1"/>
  <c r="H46" i="25"/>
  <c r="L14" i="25"/>
  <c r="R14" i="25" s="1"/>
  <c r="J14" i="25"/>
  <c r="I14" i="25"/>
  <c r="H14" i="25"/>
  <c r="L9" i="25"/>
  <c r="L29" i="25"/>
  <c r="J29" i="25"/>
  <c r="I29" i="25"/>
  <c r="R29" i="25"/>
  <c r="O29" i="25" s="1"/>
  <c r="H29" i="25"/>
  <c r="Q29" i="25"/>
  <c r="P29" i="25"/>
  <c r="P42" i="25"/>
  <c r="L42" i="25"/>
  <c r="J42" i="25"/>
  <c r="I42" i="25"/>
  <c r="Q42" i="25"/>
  <c r="R42" i="25"/>
  <c r="O42" i="25" s="1"/>
  <c r="H42" i="25"/>
  <c r="L12" i="25"/>
  <c r="L16" i="25"/>
  <c r="J19" i="25"/>
  <c r="L20" i="25"/>
  <c r="J23" i="25"/>
  <c r="L24" i="25"/>
  <c r="J27" i="25"/>
  <c r="L28" i="25"/>
  <c r="J31" i="25"/>
  <c r="L32" i="25"/>
  <c r="J35" i="25"/>
  <c r="L36" i="25"/>
  <c r="J39" i="25"/>
  <c r="L40" i="25"/>
  <c r="J43" i="25"/>
  <c r="L44" i="25"/>
  <c r="J47" i="25"/>
  <c r="L48" i="25"/>
  <c r="H9" i="25"/>
  <c r="H13" i="25"/>
  <c r="R13" i="25"/>
  <c r="P16" i="25"/>
  <c r="L19" i="25"/>
  <c r="P20" i="25"/>
  <c r="L23" i="25"/>
  <c r="P24" i="25"/>
  <c r="L27" i="25"/>
  <c r="P28" i="25"/>
  <c r="L31" i="25"/>
  <c r="P32" i="25"/>
  <c r="L35" i="25"/>
  <c r="P36" i="25"/>
  <c r="L39" i="25"/>
  <c r="P40" i="25"/>
  <c r="L43" i="25"/>
  <c r="P44" i="25"/>
  <c r="L47" i="25"/>
  <c r="P48" i="25"/>
  <c r="I9" i="25"/>
  <c r="I13" i="25"/>
  <c r="Q16" i="25"/>
  <c r="Q20" i="25"/>
  <c r="Q24" i="25"/>
  <c r="Q28" i="25"/>
  <c r="Q32" i="25"/>
  <c r="Q36" i="25"/>
  <c r="Q40" i="25"/>
  <c r="Q44" i="25"/>
  <c r="Q48" i="25"/>
  <c r="J9" i="25"/>
  <c r="H12" i="25"/>
  <c r="J13" i="25"/>
  <c r="H16" i="25"/>
  <c r="R16" i="25"/>
  <c r="O16" i="25" s="1"/>
  <c r="P19" i="25"/>
  <c r="H20" i="25"/>
  <c r="R20" i="25"/>
  <c r="O20" i="25" s="1"/>
  <c r="P23" i="25"/>
  <c r="H24" i="25"/>
  <c r="R24" i="25"/>
  <c r="O24" i="25" s="1"/>
  <c r="P27" i="25"/>
  <c r="H28" i="25"/>
  <c r="R28" i="25"/>
  <c r="O28" i="25" s="1"/>
  <c r="P31" i="25"/>
  <c r="H32" i="25"/>
  <c r="R32" i="25"/>
  <c r="O32" i="25" s="1"/>
  <c r="P35" i="25"/>
  <c r="H36" i="25"/>
  <c r="R36" i="25"/>
  <c r="O36" i="25" s="1"/>
  <c r="P39" i="25"/>
  <c r="H40" i="25"/>
  <c r="R40" i="25"/>
  <c r="O40" i="25" s="1"/>
  <c r="P43" i="25"/>
  <c r="H44" i="25"/>
  <c r="R44" i="25"/>
  <c r="O44" i="25" s="1"/>
  <c r="P47" i="25"/>
  <c r="H48" i="25"/>
  <c r="R48" i="25"/>
  <c r="O48" i="25" s="1"/>
  <c r="I12" i="25"/>
  <c r="I16" i="25"/>
  <c r="Q19" i="25"/>
  <c r="I20" i="25"/>
  <c r="Q23" i="25"/>
  <c r="I24" i="25"/>
  <c r="Q27" i="25"/>
  <c r="I28" i="25"/>
  <c r="Q31" i="25"/>
  <c r="I32" i="25"/>
  <c r="Q35" i="25"/>
  <c r="I36" i="25"/>
  <c r="Q39" i="25"/>
  <c r="I40" i="25"/>
  <c r="Q43" i="25"/>
  <c r="I44" i="25"/>
  <c r="Q47" i="25"/>
  <c r="I48" i="25"/>
  <c r="H19" i="25"/>
  <c r="H23" i="25"/>
  <c r="H27" i="25"/>
  <c r="H31" i="25"/>
  <c r="H35" i="25"/>
  <c r="H39" i="25"/>
  <c r="H43" i="25"/>
  <c r="H47" i="25"/>
  <c r="V17" i="15"/>
  <c r="V18" i="15"/>
  <c r="V19" i="15"/>
  <c r="V20" i="15"/>
  <c r="V21" i="15"/>
  <c r="V22" i="15"/>
  <c r="V23" i="15"/>
  <c r="V24" i="15"/>
  <c r="V25" i="15"/>
  <c r="V26" i="15"/>
  <c r="V27" i="15"/>
  <c r="V28" i="15"/>
  <c r="V29" i="15"/>
  <c r="V30" i="15"/>
  <c r="V31" i="15"/>
  <c r="V32" i="15"/>
  <c r="V33" i="15"/>
  <c r="V34" i="15"/>
  <c r="V35" i="15"/>
  <c r="V36" i="15"/>
  <c r="R21" i="15"/>
  <c r="S21" i="15" s="1"/>
  <c r="R20" i="15"/>
  <c r="S20" i="15" s="1"/>
  <c r="R19" i="15"/>
  <c r="S19" i="15" s="1"/>
  <c r="R18" i="15"/>
  <c r="S18" i="15" s="1"/>
  <c r="R17" i="15"/>
  <c r="S17" i="15" s="1"/>
  <c r="N36" i="15"/>
  <c r="N35" i="15"/>
  <c r="N34" i="15"/>
  <c r="N33" i="15"/>
  <c r="N32" i="15"/>
  <c r="N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7" i="15"/>
  <c r="M36" i="15"/>
  <c r="M35" i="15"/>
  <c r="M34" i="15"/>
  <c r="M33" i="15"/>
  <c r="M32" i="15"/>
  <c r="M31" i="15"/>
  <c r="M30" i="15"/>
  <c r="M29" i="15"/>
  <c r="M28" i="15"/>
  <c r="M27" i="15"/>
  <c r="M26" i="15"/>
  <c r="M25" i="15"/>
  <c r="M24" i="15"/>
  <c r="M23" i="15"/>
  <c r="M22" i="15"/>
  <c r="M21" i="15"/>
  <c r="M20" i="15"/>
  <c r="M19" i="15"/>
  <c r="M18" i="15"/>
  <c r="M17" i="15"/>
  <c r="L36" i="15"/>
  <c r="L35" i="15"/>
  <c r="L34" i="15"/>
  <c r="L33" i="15"/>
  <c r="L32" i="15"/>
  <c r="L31" i="15"/>
  <c r="L30" i="15"/>
  <c r="L29" i="15"/>
  <c r="L28" i="15"/>
  <c r="L27" i="15"/>
  <c r="L26" i="15"/>
  <c r="L25" i="15"/>
  <c r="L24" i="15"/>
  <c r="L23" i="15"/>
  <c r="L22" i="15"/>
  <c r="L21" i="15"/>
  <c r="L20" i="15"/>
  <c r="L19" i="15"/>
  <c r="L18" i="15"/>
  <c r="L17" i="15"/>
  <c r="K36" i="15"/>
  <c r="K35" i="15"/>
  <c r="K3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J36" i="15"/>
  <c r="J35" i="15"/>
  <c r="J34" i="15"/>
  <c r="J33" i="15"/>
  <c r="J32" i="15"/>
  <c r="J31" i="15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G48" i="24"/>
  <c r="K48" i="24" s="1"/>
  <c r="C48" i="24"/>
  <c r="G47" i="24"/>
  <c r="K47" i="24" s="1"/>
  <c r="C47" i="24"/>
  <c r="G46" i="24"/>
  <c r="K46" i="24" s="1"/>
  <c r="C46" i="24"/>
  <c r="G45" i="24"/>
  <c r="K45" i="24" s="1"/>
  <c r="C45" i="24"/>
  <c r="G44" i="24"/>
  <c r="K44" i="24" s="1"/>
  <c r="C44" i="24"/>
  <c r="G43" i="24"/>
  <c r="K43" i="24" s="1"/>
  <c r="C43" i="24"/>
  <c r="G42" i="24"/>
  <c r="K42" i="24" s="1"/>
  <c r="P42" i="24" s="1"/>
  <c r="C42" i="24"/>
  <c r="G41" i="24"/>
  <c r="K41" i="24" s="1"/>
  <c r="C41" i="24"/>
  <c r="G40" i="24"/>
  <c r="K40" i="24" s="1"/>
  <c r="C40" i="24"/>
  <c r="G39" i="24"/>
  <c r="K39" i="24" s="1"/>
  <c r="C39" i="24"/>
  <c r="G38" i="24"/>
  <c r="K38" i="24" s="1"/>
  <c r="J38" i="24" s="1"/>
  <c r="C38" i="24"/>
  <c r="G37" i="24"/>
  <c r="K37" i="24" s="1"/>
  <c r="R37" i="24" s="1"/>
  <c r="O37" i="24" s="1"/>
  <c r="T37" i="24" s="1"/>
  <c r="C37" i="24"/>
  <c r="G36" i="24"/>
  <c r="K36" i="24" s="1"/>
  <c r="C36" i="24"/>
  <c r="G35" i="24"/>
  <c r="K35" i="24" s="1"/>
  <c r="I35" i="24" s="1"/>
  <c r="C35" i="24"/>
  <c r="G34" i="24"/>
  <c r="K34" i="24" s="1"/>
  <c r="C34" i="24"/>
  <c r="G33" i="24"/>
  <c r="K33" i="24" s="1"/>
  <c r="P33" i="24" s="1"/>
  <c r="C33" i="24"/>
  <c r="G32" i="24"/>
  <c r="K32" i="24" s="1"/>
  <c r="I32" i="24" s="1"/>
  <c r="C32" i="24"/>
  <c r="G31" i="24"/>
  <c r="K31" i="24" s="1"/>
  <c r="C31" i="24"/>
  <c r="G30" i="24"/>
  <c r="K30" i="24" s="1"/>
  <c r="C30" i="24"/>
  <c r="G29" i="24"/>
  <c r="K29" i="24" s="1"/>
  <c r="Q29" i="24" s="1"/>
  <c r="C29" i="24"/>
  <c r="G28" i="24"/>
  <c r="K28" i="24" s="1"/>
  <c r="C28" i="24"/>
  <c r="G27" i="24"/>
  <c r="K27" i="24" s="1"/>
  <c r="C27" i="24"/>
  <c r="G26" i="24"/>
  <c r="K26" i="24" s="1"/>
  <c r="P26" i="24" s="1"/>
  <c r="C26" i="24"/>
  <c r="G25" i="24"/>
  <c r="K25" i="24" s="1"/>
  <c r="L25" i="24" s="1"/>
  <c r="C25" i="24"/>
  <c r="G24" i="24"/>
  <c r="K24" i="24" s="1"/>
  <c r="C24" i="24"/>
  <c r="G23" i="24"/>
  <c r="K23" i="24" s="1"/>
  <c r="C23" i="24"/>
  <c r="G22" i="24"/>
  <c r="K22" i="24" s="1"/>
  <c r="H22" i="24" s="1"/>
  <c r="C22" i="24"/>
  <c r="G21" i="24"/>
  <c r="K21" i="24" s="1"/>
  <c r="Q21" i="24" s="1"/>
  <c r="C21" i="24"/>
  <c r="G20" i="24"/>
  <c r="K20" i="24" s="1"/>
  <c r="C20" i="24"/>
  <c r="G19" i="24"/>
  <c r="K19" i="24" s="1"/>
  <c r="C19" i="24"/>
  <c r="G18" i="24"/>
  <c r="K18" i="24" s="1"/>
  <c r="C18" i="24"/>
  <c r="G17" i="24"/>
  <c r="K17" i="24" s="1"/>
  <c r="C17" i="24"/>
  <c r="G16" i="24"/>
  <c r="K16" i="24" s="1"/>
  <c r="R16" i="24" s="1"/>
  <c r="O16" i="24" s="1"/>
  <c r="C16" i="24"/>
  <c r="G15" i="24"/>
  <c r="K15" i="24" s="1"/>
  <c r="C15" i="24"/>
  <c r="G14" i="24"/>
  <c r="K14" i="24" s="1"/>
  <c r="C14" i="24"/>
  <c r="G13" i="24"/>
  <c r="K13" i="24" s="1"/>
  <c r="C13" i="24"/>
  <c r="G12" i="24"/>
  <c r="K12" i="24" s="1"/>
  <c r="C12" i="24"/>
  <c r="G11" i="24"/>
  <c r="K11" i="24" s="1"/>
  <c r="J11" i="24" s="1"/>
  <c r="C11" i="24"/>
  <c r="G10" i="24"/>
  <c r="K10" i="24" s="1"/>
  <c r="J10" i="24" s="1"/>
  <c r="C10" i="24"/>
  <c r="G9" i="24"/>
  <c r="K9" i="24" s="1"/>
  <c r="C9" i="24"/>
  <c r="T27" i="23" l="1"/>
  <c r="T80" i="27"/>
  <c r="S92" i="27"/>
  <c r="T27" i="28"/>
  <c r="S19" i="27"/>
  <c r="S76" i="27"/>
  <c r="S72" i="23"/>
  <c r="T72" i="27"/>
  <c r="T68" i="27"/>
  <c r="P12" i="25"/>
  <c r="Q12" i="25" s="1"/>
  <c r="T23" i="27"/>
  <c r="P11" i="28"/>
  <c r="Q11" i="28" s="1"/>
  <c r="S35" i="23"/>
  <c r="S31" i="25"/>
  <c r="T39" i="25"/>
  <c r="S31" i="23"/>
  <c r="S23" i="25"/>
  <c r="T64" i="23"/>
  <c r="S23" i="28"/>
  <c r="S31" i="27"/>
  <c r="T43" i="27"/>
  <c r="T47" i="27"/>
  <c r="T39" i="27"/>
  <c r="S84" i="27"/>
  <c r="T88" i="27"/>
  <c r="S43" i="28"/>
  <c r="S68" i="28"/>
  <c r="T43" i="25"/>
  <c r="S84" i="23"/>
  <c r="T88" i="23"/>
  <c r="T68" i="23"/>
  <c r="S19" i="28"/>
  <c r="T88" i="28"/>
  <c r="T76" i="28"/>
  <c r="S64" i="28"/>
  <c r="S80" i="23"/>
  <c r="S35" i="28"/>
  <c r="T92" i="28"/>
  <c r="R12" i="25"/>
  <c r="O10" i="25" s="1"/>
  <c r="P11" i="25"/>
  <c r="Q11" i="25" s="1"/>
  <c r="P15" i="25"/>
  <c r="Q15" i="25" s="1"/>
  <c r="P10" i="25"/>
  <c r="Q10" i="25" s="1"/>
  <c r="R9" i="26"/>
  <c r="R11" i="23"/>
  <c r="R10" i="23"/>
  <c r="R11" i="27"/>
  <c r="R13" i="27"/>
  <c r="T84" i="28"/>
  <c r="P59" i="27"/>
  <c r="Q59" i="27" s="1"/>
  <c r="R58" i="28"/>
  <c r="R57" i="23"/>
  <c r="P9" i="25"/>
  <c r="Q9" i="25" s="1"/>
  <c r="R55" i="23"/>
  <c r="R15" i="28"/>
  <c r="P58" i="28"/>
  <c r="Q58" i="28" s="1"/>
  <c r="R9" i="28"/>
  <c r="R11" i="26"/>
  <c r="P11" i="26"/>
  <c r="Q11" i="26" s="1"/>
  <c r="T19" i="23"/>
  <c r="P9" i="23"/>
  <c r="Q9" i="23" s="1"/>
  <c r="P11" i="23"/>
  <c r="Q11" i="23" s="1"/>
  <c r="P55" i="23"/>
  <c r="Q55" i="23" s="1"/>
  <c r="P14" i="23"/>
  <c r="Q14" i="23" s="1"/>
  <c r="R54" i="23"/>
  <c r="P15" i="23"/>
  <c r="Q15" i="23" s="1"/>
  <c r="R13" i="23"/>
  <c r="R9" i="23"/>
  <c r="P56" i="23"/>
  <c r="Q56" i="23" s="1"/>
  <c r="R58" i="23"/>
  <c r="R55" i="27"/>
  <c r="P13" i="27"/>
  <c r="Q13" i="27" s="1"/>
  <c r="R58" i="27"/>
  <c r="P11" i="27"/>
  <c r="Q11" i="27" s="1"/>
  <c r="R57" i="27"/>
  <c r="R59" i="27"/>
  <c r="P14" i="27"/>
  <c r="Q14" i="27" s="1"/>
  <c r="R10" i="27"/>
  <c r="R9" i="27"/>
  <c r="R54" i="27"/>
  <c r="P57" i="28"/>
  <c r="Q57" i="28" s="1"/>
  <c r="P54" i="28"/>
  <c r="Q54" i="28" s="1"/>
  <c r="P56" i="28"/>
  <c r="Q56" i="28" s="1"/>
  <c r="R14" i="28"/>
  <c r="P10" i="28"/>
  <c r="Q10" i="28" s="1"/>
  <c r="R55" i="28"/>
  <c r="T80" i="28"/>
  <c r="S39" i="28"/>
  <c r="P9" i="28"/>
  <c r="Q9" i="28" s="1"/>
  <c r="R13" i="28"/>
  <c r="R11" i="28"/>
  <c r="P59" i="28"/>
  <c r="Q59" i="28" s="1"/>
  <c r="R54" i="28"/>
  <c r="P13" i="28"/>
  <c r="Q13" i="28" s="1"/>
  <c r="R60" i="28"/>
  <c r="R57" i="28"/>
  <c r="P60" i="28"/>
  <c r="Q60" i="28" s="1"/>
  <c r="T65" i="28"/>
  <c r="S65" i="28"/>
  <c r="T63" i="28"/>
  <c r="S63" i="28"/>
  <c r="T83" i="28"/>
  <c r="S83" i="28"/>
  <c r="T75" i="28"/>
  <c r="S75" i="28"/>
  <c r="T69" i="28"/>
  <c r="S69" i="28"/>
  <c r="T85" i="28"/>
  <c r="S85" i="28"/>
  <c r="T87" i="28"/>
  <c r="S87" i="28"/>
  <c r="T91" i="28"/>
  <c r="S91" i="28"/>
  <c r="R59" i="28"/>
  <c r="T73" i="28"/>
  <c r="S73" i="28"/>
  <c r="T86" i="28"/>
  <c r="S86" i="28"/>
  <c r="T90" i="28"/>
  <c r="S90" i="28"/>
  <c r="T79" i="28"/>
  <c r="S79" i="28"/>
  <c r="T93" i="28"/>
  <c r="S93" i="28"/>
  <c r="T61" i="28"/>
  <c r="S61" i="28"/>
  <c r="T82" i="28"/>
  <c r="S82" i="28"/>
  <c r="T62" i="28"/>
  <c r="S62" i="28"/>
  <c r="T81" i="28"/>
  <c r="S81" i="28"/>
  <c r="T74" i="28"/>
  <c r="S74" i="28"/>
  <c r="T78" i="28"/>
  <c r="S78" i="28"/>
  <c r="T70" i="28"/>
  <c r="S70" i="28"/>
  <c r="T66" i="28"/>
  <c r="S66" i="28"/>
  <c r="T89" i="28"/>
  <c r="S89" i="28"/>
  <c r="T77" i="28"/>
  <c r="S77" i="28"/>
  <c r="T67" i="28"/>
  <c r="S67" i="28"/>
  <c r="T71" i="28"/>
  <c r="S71" i="28"/>
  <c r="T24" i="28"/>
  <c r="S24" i="28"/>
  <c r="R10" i="28"/>
  <c r="T44" i="28"/>
  <c r="S44" i="28"/>
  <c r="P14" i="28"/>
  <c r="Q14" i="28" s="1"/>
  <c r="T17" i="28"/>
  <c r="S17" i="28"/>
  <c r="T32" i="28"/>
  <c r="S32" i="28"/>
  <c r="P12" i="28"/>
  <c r="Q12" i="28" s="1"/>
  <c r="S22" i="28"/>
  <c r="T22" i="28"/>
  <c r="S30" i="28"/>
  <c r="T30" i="28"/>
  <c r="T46" i="28"/>
  <c r="S46" i="28"/>
  <c r="T40" i="28"/>
  <c r="S40" i="28"/>
  <c r="T16" i="28"/>
  <c r="S16" i="28"/>
  <c r="S42" i="28"/>
  <c r="T42" i="28"/>
  <c r="T33" i="28"/>
  <c r="S33" i="28"/>
  <c r="T37" i="28"/>
  <c r="S37" i="28"/>
  <c r="S26" i="28"/>
  <c r="T26" i="28"/>
  <c r="T28" i="28"/>
  <c r="S28" i="28"/>
  <c r="S38" i="28"/>
  <c r="T38" i="28"/>
  <c r="T21" i="28"/>
  <c r="S21" i="28"/>
  <c r="T29" i="28"/>
  <c r="S29" i="28"/>
  <c r="T20" i="28"/>
  <c r="S20" i="28"/>
  <c r="T45" i="28"/>
  <c r="S45" i="28"/>
  <c r="T36" i="28"/>
  <c r="S36" i="28"/>
  <c r="T48" i="28"/>
  <c r="S48" i="28"/>
  <c r="P15" i="28"/>
  <c r="Q15" i="28" s="1"/>
  <c r="T25" i="28"/>
  <c r="S25" i="28"/>
  <c r="T41" i="28"/>
  <c r="S41" i="28"/>
  <c r="S18" i="28"/>
  <c r="T18" i="28"/>
  <c r="S34" i="28"/>
  <c r="T34" i="28"/>
  <c r="T93" i="27"/>
  <c r="S93" i="27"/>
  <c r="T69" i="27"/>
  <c r="S69" i="27"/>
  <c r="P60" i="27"/>
  <c r="Q60" i="27" s="1"/>
  <c r="T78" i="27"/>
  <c r="S78" i="27"/>
  <c r="P55" i="27"/>
  <c r="Q55" i="27" s="1"/>
  <c r="R56" i="27"/>
  <c r="P54" i="27"/>
  <c r="Q54" i="27" s="1"/>
  <c r="T77" i="27"/>
  <c r="S77" i="27"/>
  <c r="T79" i="27"/>
  <c r="S79" i="27"/>
  <c r="T83" i="27"/>
  <c r="S83" i="27"/>
  <c r="T89" i="27"/>
  <c r="S89" i="27"/>
  <c r="T65" i="27"/>
  <c r="S65" i="27"/>
  <c r="P58" i="27"/>
  <c r="Q58" i="27" s="1"/>
  <c r="T75" i="27"/>
  <c r="S75" i="27"/>
  <c r="T63" i="27"/>
  <c r="S63" i="27"/>
  <c r="T67" i="27"/>
  <c r="S67" i="27"/>
  <c r="T66" i="27"/>
  <c r="S66" i="27"/>
  <c r="T70" i="27"/>
  <c r="S70" i="27"/>
  <c r="T73" i="27"/>
  <c r="S73" i="27"/>
  <c r="T87" i="27"/>
  <c r="S87" i="27"/>
  <c r="T71" i="27"/>
  <c r="S71" i="27"/>
  <c r="T62" i="27"/>
  <c r="S62" i="27"/>
  <c r="T85" i="27"/>
  <c r="S85" i="27"/>
  <c r="T61" i="27"/>
  <c r="S61" i="27"/>
  <c r="T91" i="27"/>
  <c r="S91" i="27"/>
  <c r="T82" i="27"/>
  <c r="S82" i="27"/>
  <c r="T86" i="27"/>
  <c r="S86" i="27"/>
  <c r="T81" i="27"/>
  <c r="S81" i="27"/>
  <c r="T74" i="27"/>
  <c r="S74" i="27"/>
  <c r="T90" i="27"/>
  <c r="S90" i="27"/>
  <c r="T28" i="27"/>
  <c r="S28" i="27"/>
  <c r="T30" i="27"/>
  <c r="S30" i="27"/>
  <c r="T22" i="27"/>
  <c r="S22" i="27"/>
  <c r="T26" i="27"/>
  <c r="S26" i="27"/>
  <c r="T34" i="27"/>
  <c r="S34" i="27"/>
  <c r="T46" i="27"/>
  <c r="S46" i="27"/>
  <c r="T38" i="27"/>
  <c r="S38" i="27"/>
  <c r="T18" i="27"/>
  <c r="S18" i="27"/>
  <c r="T36" i="27"/>
  <c r="S36" i="27"/>
  <c r="T42" i="27"/>
  <c r="S42" i="27"/>
  <c r="T17" i="27"/>
  <c r="S17" i="27"/>
  <c r="T21" i="27"/>
  <c r="S21" i="27"/>
  <c r="T48" i="27"/>
  <c r="S48" i="27"/>
  <c r="T24" i="27"/>
  <c r="S24" i="27"/>
  <c r="P15" i="27"/>
  <c r="Q15" i="27" s="1"/>
  <c r="P12" i="27"/>
  <c r="Q12" i="27" s="1"/>
  <c r="T41" i="27"/>
  <c r="S41" i="27"/>
  <c r="T45" i="27"/>
  <c r="S45" i="27"/>
  <c r="T25" i="27"/>
  <c r="S25" i="27"/>
  <c r="T44" i="27"/>
  <c r="S44" i="27"/>
  <c r="T33" i="27"/>
  <c r="S33" i="27"/>
  <c r="T37" i="27"/>
  <c r="S37" i="27"/>
  <c r="T40" i="27"/>
  <c r="S40" i="27"/>
  <c r="T16" i="27"/>
  <c r="S16" i="27"/>
  <c r="T32" i="27"/>
  <c r="S32" i="27"/>
  <c r="T29" i="27"/>
  <c r="S29" i="27"/>
  <c r="T20" i="27"/>
  <c r="S20" i="27"/>
  <c r="T73" i="23"/>
  <c r="S73" i="23"/>
  <c r="P59" i="23"/>
  <c r="Q59" i="23" s="1"/>
  <c r="T93" i="23"/>
  <c r="S93" i="23"/>
  <c r="T61" i="23"/>
  <c r="S61" i="23"/>
  <c r="R56" i="23"/>
  <c r="R60" i="23"/>
  <c r="T75" i="23"/>
  <c r="S75" i="23"/>
  <c r="T79" i="23"/>
  <c r="S79" i="23"/>
  <c r="T81" i="23"/>
  <c r="S81" i="23"/>
  <c r="P54" i="23"/>
  <c r="Q54" i="23" s="1"/>
  <c r="P58" i="23"/>
  <c r="Q58" i="23" s="1"/>
  <c r="T83" i="23"/>
  <c r="S83" i="23"/>
  <c r="T85" i="23"/>
  <c r="S85" i="23"/>
  <c r="T69" i="23"/>
  <c r="S69" i="23"/>
  <c r="P57" i="23"/>
  <c r="Q57" i="23" s="1"/>
  <c r="T87" i="23"/>
  <c r="S87" i="23"/>
  <c r="T91" i="23"/>
  <c r="S91" i="23"/>
  <c r="T67" i="23"/>
  <c r="S67" i="23"/>
  <c r="T89" i="23"/>
  <c r="S89" i="23"/>
  <c r="T63" i="23"/>
  <c r="S63" i="23"/>
  <c r="T71" i="23"/>
  <c r="S71" i="23"/>
  <c r="T70" i="23"/>
  <c r="S70" i="23"/>
  <c r="T62" i="23"/>
  <c r="S62" i="23"/>
  <c r="T66" i="23"/>
  <c r="S66" i="23"/>
  <c r="T77" i="23"/>
  <c r="S77" i="23"/>
  <c r="T74" i="23"/>
  <c r="S74" i="23"/>
  <c r="T65" i="23"/>
  <c r="S65" i="23"/>
  <c r="T78" i="23"/>
  <c r="S78" i="23"/>
  <c r="T82" i="23"/>
  <c r="S82" i="23"/>
  <c r="T86" i="23"/>
  <c r="S86" i="23"/>
  <c r="T90" i="23"/>
  <c r="S90" i="23"/>
  <c r="T40" i="23"/>
  <c r="S40" i="23"/>
  <c r="T28" i="23"/>
  <c r="S28" i="23"/>
  <c r="T38" i="23"/>
  <c r="S38" i="23"/>
  <c r="T48" i="23"/>
  <c r="S48" i="23"/>
  <c r="T16" i="23"/>
  <c r="S16" i="23"/>
  <c r="T46" i="23"/>
  <c r="S46" i="23"/>
  <c r="T18" i="23"/>
  <c r="S18" i="23"/>
  <c r="P13" i="23"/>
  <c r="Q13" i="23" s="1"/>
  <c r="T36" i="23"/>
  <c r="S36" i="23"/>
  <c r="T42" i="23"/>
  <c r="S42" i="23"/>
  <c r="R14" i="23"/>
  <c r="T26" i="23"/>
  <c r="S26" i="23"/>
  <c r="T30" i="23"/>
  <c r="S30" i="23"/>
  <c r="T34" i="23"/>
  <c r="S34" i="23"/>
  <c r="T22" i="23"/>
  <c r="S22" i="23"/>
  <c r="T24" i="23"/>
  <c r="S24" i="23"/>
  <c r="P12" i="23"/>
  <c r="Q12" i="23" s="1"/>
  <c r="T41" i="23"/>
  <c r="S41" i="23"/>
  <c r="T21" i="23"/>
  <c r="S21" i="23"/>
  <c r="T25" i="23"/>
  <c r="S25" i="23"/>
  <c r="T44" i="23"/>
  <c r="S44" i="23"/>
  <c r="T33" i="23"/>
  <c r="S33" i="23"/>
  <c r="T37" i="23"/>
  <c r="S37" i="23"/>
  <c r="T32" i="23"/>
  <c r="S32" i="23"/>
  <c r="T29" i="23"/>
  <c r="S29" i="23"/>
  <c r="T45" i="23"/>
  <c r="S45" i="23"/>
  <c r="T17" i="23"/>
  <c r="S17" i="23"/>
  <c r="T20" i="23"/>
  <c r="S20" i="23"/>
  <c r="R13" i="26"/>
  <c r="R15" i="26"/>
  <c r="P9" i="26"/>
  <c r="Q9" i="26" s="1"/>
  <c r="P10" i="26"/>
  <c r="Q10" i="26" s="1"/>
  <c r="P13" i="26"/>
  <c r="Q13" i="26" s="1"/>
  <c r="P14" i="26"/>
  <c r="Q14" i="26" s="1"/>
  <c r="P15" i="26"/>
  <c r="Q15" i="26" s="1"/>
  <c r="T48" i="26"/>
  <c r="S48" i="26"/>
  <c r="T16" i="26"/>
  <c r="S16" i="26"/>
  <c r="S26" i="26"/>
  <c r="T26" i="26"/>
  <c r="S42" i="26"/>
  <c r="T42" i="26"/>
  <c r="T36" i="26"/>
  <c r="S36" i="26"/>
  <c r="S38" i="26"/>
  <c r="T38" i="26"/>
  <c r="T17" i="26"/>
  <c r="S17" i="26"/>
  <c r="T22" i="26"/>
  <c r="S22" i="26"/>
  <c r="T33" i="26"/>
  <c r="S33" i="26"/>
  <c r="T44" i="26"/>
  <c r="S44" i="26"/>
  <c r="S34" i="26"/>
  <c r="T34" i="26"/>
  <c r="T45" i="26"/>
  <c r="S45" i="26"/>
  <c r="T29" i="26"/>
  <c r="S29" i="26"/>
  <c r="R10" i="26"/>
  <c r="T32" i="26"/>
  <c r="S32" i="26"/>
  <c r="S46" i="26"/>
  <c r="T46" i="26"/>
  <c r="T41" i="26"/>
  <c r="S41" i="26"/>
  <c r="T25" i="26"/>
  <c r="S25" i="26"/>
  <c r="S18" i="26"/>
  <c r="T18" i="26"/>
  <c r="T20" i="26"/>
  <c r="S20" i="26"/>
  <c r="T30" i="26"/>
  <c r="S30" i="26"/>
  <c r="T37" i="26"/>
  <c r="S37" i="26"/>
  <c r="T21" i="26"/>
  <c r="S21" i="26"/>
  <c r="T24" i="26"/>
  <c r="S24" i="26"/>
  <c r="T40" i="26"/>
  <c r="S40" i="26"/>
  <c r="T28" i="26"/>
  <c r="S28" i="26"/>
  <c r="T41" i="25"/>
  <c r="S41" i="25"/>
  <c r="T20" i="25"/>
  <c r="S20" i="25"/>
  <c r="P14" i="25"/>
  <c r="Q14" i="25" s="1"/>
  <c r="T37" i="25"/>
  <c r="S37" i="25"/>
  <c r="T40" i="25"/>
  <c r="S40" i="25"/>
  <c r="T34" i="25"/>
  <c r="S34" i="25"/>
  <c r="T45" i="25"/>
  <c r="S45" i="25"/>
  <c r="T28" i="25"/>
  <c r="S28" i="25"/>
  <c r="T42" i="25"/>
  <c r="S42" i="25"/>
  <c r="T46" i="25"/>
  <c r="S46" i="25"/>
  <c r="T30" i="25"/>
  <c r="S30" i="25"/>
  <c r="T32" i="25"/>
  <c r="S32" i="25"/>
  <c r="T48" i="25"/>
  <c r="S48" i="25"/>
  <c r="T16" i="25"/>
  <c r="S16" i="25"/>
  <c r="T25" i="25"/>
  <c r="S25" i="25"/>
  <c r="T36" i="25"/>
  <c r="S36" i="25"/>
  <c r="T38" i="25"/>
  <c r="S38" i="25"/>
  <c r="T26" i="25"/>
  <c r="S26" i="25"/>
  <c r="T21" i="25"/>
  <c r="S21" i="25"/>
  <c r="T44" i="25"/>
  <c r="S44" i="25"/>
  <c r="T24" i="25"/>
  <c r="S24" i="25"/>
  <c r="T29" i="25"/>
  <c r="S29" i="25"/>
  <c r="T33" i="25"/>
  <c r="S33" i="25"/>
  <c r="T18" i="25"/>
  <c r="S18" i="25"/>
  <c r="T22" i="25"/>
  <c r="S22" i="25"/>
  <c r="T17" i="25"/>
  <c r="S17" i="25"/>
  <c r="R42" i="24"/>
  <c r="O42" i="24" s="1"/>
  <c r="T42" i="24" s="1"/>
  <c r="I29" i="24"/>
  <c r="I15" i="24"/>
  <c r="R27" i="24"/>
  <c r="O27" i="24" s="1"/>
  <c r="T27" i="24" s="1"/>
  <c r="P27" i="24"/>
  <c r="R24" i="24"/>
  <c r="O24" i="24" s="1"/>
  <c r="S24" i="24" s="1"/>
  <c r="Q24" i="24"/>
  <c r="J24" i="24"/>
  <c r="H24" i="24"/>
  <c r="H9" i="24"/>
  <c r="I9" i="24"/>
  <c r="J9" i="24"/>
  <c r="R44" i="24"/>
  <c r="J44" i="24"/>
  <c r="R28" i="24"/>
  <c r="O28" i="24" s="1"/>
  <c r="I28" i="24"/>
  <c r="R34" i="24"/>
  <c r="O34" i="24" s="1"/>
  <c r="T34" i="24" s="1"/>
  <c r="I34" i="24"/>
  <c r="Q34" i="24"/>
  <c r="R18" i="24"/>
  <c r="O18" i="24" s="1"/>
  <c r="J18" i="24"/>
  <c r="I18" i="24"/>
  <c r="L18" i="24"/>
  <c r="Q36" i="24"/>
  <c r="J36" i="24"/>
  <c r="L41" i="24"/>
  <c r="H41" i="24"/>
  <c r="P22" i="24"/>
  <c r="H25" i="24"/>
  <c r="J29" i="24"/>
  <c r="S37" i="24"/>
  <c r="R22" i="24"/>
  <c r="O22" i="24" s="1"/>
  <c r="S22" i="24" s="1"/>
  <c r="I25" i="24"/>
  <c r="L29" i="24"/>
  <c r="S16" i="24"/>
  <c r="T16" i="24"/>
  <c r="I19" i="24"/>
  <c r="R19" i="24"/>
  <c r="O19" i="24" s="1"/>
  <c r="H19" i="24"/>
  <c r="Q19" i="24"/>
  <c r="P19" i="24"/>
  <c r="L19" i="24"/>
  <c r="J19" i="24"/>
  <c r="Q17" i="24"/>
  <c r="P17" i="24"/>
  <c r="L17" i="24"/>
  <c r="J17" i="24"/>
  <c r="R17" i="24"/>
  <c r="O17" i="24" s="1"/>
  <c r="H17" i="24"/>
  <c r="I17" i="24"/>
  <c r="I31" i="24"/>
  <c r="P31" i="24"/>
  <c r="L31" i="24"/>
  <c r="H31" i="24"/>
  <c r="R31" i="24"/>
  <c r="O31" i="24" s="1"/>
  <c r="Q31" i="24"/>
  <c r="J31" i="24"/>
  <c r="J48" i="24"/>
  <c r="I48" i="24"/>
  <c r="R48" i="24"/>
  <c r="O48" i="24" s="1"/>
  <c r="H48" i="24"/>
  <c r="Q48" i="24"/>
  <c r="P48" i="24"/>
  <c r="L48" i="24"/>
  <c r="L23" i="24"/>
  <c r="J23" i="24"/>
  <c r="R23" i="24"/>
  <c r="O23" i="24" s="1"/>
  <c r="H23" i="24"/>
  <c r="I23" i="24"/>
  <c r="Q23" i="24"/>
  <c r="P23" i="24"/>
  <c r="J12" i="24"/>
  <c r="I12" i="24"/>
  <c r="H12" i="24"/>
  <c r="L12" i="24"/>
  <c r="J20" i="24"/>
  <c r="I20" i="24"/>
  <c r="R20" i="24"/>
  <c r="O20" i="24" s="1"/>
  <c r="H20" i="24"/>
  <c r="Q20" i="24"/>
  <c r="P20" i="24"/>
  <c r="L20" i="24"/>
  <c r="J13" i="24"/>
  <c r="I13" i="24"/>
  <c r="H13" i="24"/>
  <c r="J16" i="24"/>
  <c r="I39" i="24"/>
  <c r="Q39" i="24"/>
  <c r="P39" i="24"/>
  <c r="L39" i="24"/>
  <c r="H39" i="24"/>
  <c r="Q45" i="24"/>
  <c r="P45" i="24"/>
  <c r="R45" i="24"/>
  <c r="O45" i="24" s="1"/>
  <c r="L45" i="24"/>
  <c r="I45" i="24"/>
  <c r="L14" i="24"/>
  <c r="J14" i="24"/>
  <c r="I14" i="24"/>
  <c r="L33" i="24"/>
  <c r="J33" i="24"/>
  <c r="I33" i="24"/>
  <c r="H33" i="24"/>
  <c r="Q33" i="24"/>
  <c r="J40" i="24"/>
  <c r="R40" i="24"/>
  <c r="O40" i="24" s="1"/>
  <c r="H40" i="24"/>
  <c r="I40" i="24"/>
  <c r="P40" i="24"/>
  <c r="R46" i="24"/>
  <c r="O46" i="24" s="1"/>
  <c r="H46" i="24"/>
  <c r="Q46" i="24"/>
  <c r="P46" i="24"/>
  <c r="L46" i="24"/>
  <c r="J46" i="24"/>
  <c r="I46" i="24"/>
  <c r="H14" i="24"/>
  <c r="H16" i="24"/>
  <c r="R35" i="24"/>
  <c r="O35" i="24" s="1"/>
  <c r="Q35" i="24"/>
  <c r="P35" i="24"/>
  <c r="L35" i="24"/>
  <c r="J35" i="24"/>
  <c r="L9" i="24"/>
  <c r="I10" i="24"/>
  <c r="L13" i="24"/>
  <c r="R13" i="24" s="1"/>
  <c r="Q16" i="24"/>
  <c r="R30" i="24"/>
  <c r="O30" i="24" s="1"/>
  <c r="H30" i="24"/>
  <c r="J30" i="24"/>
  <c r="I30" i="24"/>
  <c r="P30" i="24"/>
  <c r="J32" i="24"/>
  <c r="H32" i="24"/>
  <c r="R32" i="24"/>
  <c r="O32" i="24" s="1"/>
  <c r="Q32" i="24"/>
  <c r="P32" i="24"/>
  <c r="L32" i="24"/>
  <c r="R33" i="24"/>
  <c r="O33" i="24" s="1"/>
  <c r="J39" i="24"/>
  <c r="Q40" i="24"/>
  <c r="H45" i="24"/>
  <c r="J21" i="24"/>
  <c r="I21" i="24"/>
  <c r="R21" i="24"/>
  <c r="O21" i="24" s="1"/>
  <c r="H21" i="24"/>
  <c r="P21" i="24"/>
  <c r="L26" i="24"/>
  <c r="I26" i="24"/>
  <c r="H26" i="24"/>
  <c r="R26" i="24"/>
  <c r="O26" i="24" s="1"/>
  <c r="Q26" i="24"/>
  <c r="L21" i="24"/>
  <c r="P36" i="24"/>
  <c r="L36" i="24"/>
  <c r="I36" i="24"/>
  <c r="H36" i="24"/>
  <c r="R36" i="24"/>
  <c r="O36" i="24" s="1"/>
  <c r="L40" i="24"/>
  <c r="P28" i="24"/>
  <c r="L28" i="24"/>
  <c r="J28" i="24"/>
  <c r="H28" i="24"/>
  <c r="L30" i="24"/>
  <c r="R39" i="24"/>
  <c r="O39" i="24" s="1"/>
  <c r="R43" i="24"/>
  <c r="O43" i="24" s="1"/>
  <c r="Q43" i="24"/>
  <c r="P43" i="24"/>
  <c r="L43" i="24"/>
  <c r="I43" i="24"/>
  <c r="J45" i="24"/>
  <c r="L15" i="24"/>
  <c r="J15" i="24"/>
  <c r="H15" i="24"/>
  <c r="H10" i="24"/>
  <c r="I11" i="24"/>
  <c r="H11" i="24"/>
  <c r="J27" i="24"/>
  <c r="I27" i="24"/>
  <c r="H27" i="24"/>
  <c r="Q27" i="24"/>
  <c r="Q37" i="24"/>
  <c r="P37" i="24"/>
  <c r="L37" i="24"/>
  <c r="J37" i="24"/>
  <c r="H37" i="24"/>
  <c r="L42" i="24"/>
  <c r="J42" i="24"/>
  <c r="I42" i="24"/>
  <c r="H42" i="24"/>
  <c r="Q42" i="24"/>
  <c r="H43" i="24"/>
  <c r="I47" i="24"/>
  <c r="R47" i="24"/>
  <c r="O47" i="24" s="1"/>
  <c r="H47" i="24"/>
  <c r="Q47" i="24"/>
  <c r="J47" i="24"/>
  <c r="P47" i="24"/>
  <c r="P16" i="24"/>
  <c r="L16" i="24"/>
  <c r="I16" i="24"/>
  <c r="L10" i="24"/>
  <c r="R10" i="24" s="1"/>
  <c r="L11" i="24"/>
  <c r="R11" i="24" s="1"/>
  <c r="L22" i="24"/>
  <c r="J22" i="24"/>
  <c r="I22" i="24"/>
  <c r="Q22" i="24"/>
  <c r="P24" i="24"/>
  <c r="L24" i="24"/>
  <c r="I24" i="24"/>
  <c r="R25" i="24"/>
  <c r="O25" i="24" s="1"/>
  <c r="Q25" i="24"/>
  <c r="P25" i="24"/>
  <c r="J25" i="24"/>
  <c r="L27" i="24"/>
  <c r="Q28" i="24"/>
  <c r="Q30" i="24"/>
  <c r="I37" i="24"/>
  <c r="R38" i="24"/>
  <c r="O38" i="24" s="1"/>
  <c r="H38" i="24"/>
  <c r="P38" i="24"/>
  <c r="I38" i="24"/>
  <c r="Q38" i="24"/>
  <c r="L38" i="24"/>
  <c r="J43" i="24"/>
  <c r="P44" i="24"/>
  <c r="L44" i="24"/>
  <c r="I44" i="24"/>
  <c r="H44" i="24"/>
  <c r="Q44" i="24"/>
  <c r="L47" i="24"/>
  <c r="J26" i="24"/>
  <c r="L34" i="24"/>
  <c r="P34" i="24"/>
  <c r="J34" i="24"/>
  <c r="H34" i="24"/>
  <c r="H35" i="24"/>
  <c r="I41" i="24"/>
  <c r="R41" i="24"/>
  <c r="O41" i="24" s="1"/>
  <c r="Q41" i="24"/>
  <c r="P41" i="24"/>
  <c r="J41" i="24"/>
  <c r="P18" i="24"/>
  <c r="P29" i="24"/>
  <c r="Q18" i="24"/>
  <c r="R29" i="24"/>
  <c r="O29" i="24" s="1"/>
  <c r="H18" i="24"/>
  <c r="H29" i="24"/>
  <c r="S42" i="24" l="1"/>
  <c r="O15" i="25"/>
  <c r="S15" i="25" s="1"/>
  <c r="O12" i="25"/>
  <c r="S12" i="25" s="1"/>
  <c r="O14" i="27"/>
  <c r="T14" i="27" s="1"/>
  <c r="O9" i="25"/>
  <c r="T9" i="25" s="1"/>
  <c r="O14" i="25"/>
  <c r="S14" i="25" s="1"/>
  <c r="O10" i="28"/>
  <c r="T10" i="28" s="1"/>
  <c r="O11" i="25"/>
  <c r="T11" i="25" s="1"/>
  <c r="O9" i="27"/>
  <c r="T9" i="27" s="1"/>
  <c r="O13" i="25"/>
  <c r="T13" i="25" s="1"/>
  <c r="O12" i="27"/>
  <c r="S12" i="27" s="1"/>
  <c r="T10" i="25"/>
  <c r="S10" i="25"/>
  <c r="O44" i="24"/>
  <c r="S44" i="24" s="1"/>
  <c r="O10" i="27"/>
  <c r="T10" i="27" s="1"/>
  <c r="O13" i="27"/>
  <c r="T13" i="27" s="1"/>
  <c r="O15" i="23"/>
  <c r="S15" i="23" s="1"/>
  <c r="O60" i="23"/>
  <c r="S60" i="23" s="1"/>
  <c r="O59" i="27"/>
  <c r="T59" i="27" s="1"/>
  <c r="O55" i="23"/>
  <c r="T55" i="23" s="1"/>
  <c r="O56" i="23"/>
  <c r="S56" i="23" s="1"/>
  <c r="O14" i="23"/>
  <c r="T14" i="23" s="1"/>
  <c r="O12" i="23"/>
  <c r="T12" i="23" s="1"/>
  <c r="O11" i="23"/>
  <c r="S11" i="23" s="1"/>
  <c r="O13" i="23"/>
  <c r="T13" i="23" s="1"/>
  <c r="O10" i="23"/>
  <c r="T10" i="23" s="1"/>
  <c r="O15" i="27"/>
  <c r="T15" i="27" s="1"/>
  <c r="O56" i="27"/>
  <c r="T56" i="27" s="1"/>
  <c r="O11" i="27"/>
  <c r="O59" i="28"/>
  <c r="T59" i="28" s="1"/>
  <c r="O55" i="28"/>
  <c r="T55" i="28" s="1"/>
  <c r="O58" i="28"/>
  <c r="T58" i="28" s="1"/>
  <c r="O57" i="28"/>
  <c r="O60" i="28"/>
  <c r="O54" i="28"/>
  <c r="O56" i="28"/>
  <c r="O13" i="28"/>
  <c r="O12" i="28"/>
  <c r="O9" i="28"/>
  <c r="O14" i="28"/>
  <c r="O15" i="28"/>
  <c r="O11" i="28"/>
  <c r="O57" i="27"/>
  <c r="O54" i="27"/>
  <c r="O58" i="27"/>
  <c r="O60" i="27"/>
  <c r="O55" i="27"/>
  <c r="O54" i="23"/>
  <c r="O57" i="23"/>
  <c r="O58" i="23"/>
  <c r="O59" i="23"/>
  <c r="O9" i="23"/>
  <c r="O10" i="26"/>
  <c r="S10" i="26" s="1"/>
  <c r="O13" i="26"/>
  <c r="O9" i="26"/>
  <c r="O11" i="26"/>
  <c r="O15" i="26"/>
  <c r="O12" i="26"/>
  <c r="O14" i="26"/>
  <c r="R9" i="24"/>
  <c r="P14" i="24"/>
  <c r="Q14" i="24" s="1"/>
  <c r="S27" i="24"/>
  <c r="T22" i="24"/>
  <c r="T24" i="24"/>
  <c r="S34" i="24"/>
  <c r="P12" i="24"/>
  <c r="Q12" i="24" s="1"/>
  <c r="P10" i="24"/>
  <c r="Q10" i="24" s="1"/>
  <c r="S28" i="24"/>
  <c r="T28" i="24"/>
  <c r="R12" i="24"/>
  <c r="P15" i="24"/>
  <c r="Q15" i="24" s="1"/>
  <c r="P13" i="24"/>
  <c r="Q13" i="24" s="1"/>
  <c r="R14" i="24"/>
  <c r="S18" i="24"/>
  <c r="T18" i="24"/>
  <c r="P11" i="24"/>
  <c r="Q11" i="24" s="1"/>
  <c r="T30" i="24"/>
  <c r="S30" i="24"/>
  <c r="S41" i="24"/>
  <c r="T41" i="24"/>
  <c r="T32" i="24"/>
  <c r="S32" i="24"/>
  <c r="R15" i="24"/>
  <c r="T26" i="24"/>
  <c r="S26" i="24"/>
  <c r="S31" i="24"/>
  <c r="T31" i="24"/>
  <c r="T17" i="24"/>
  <c r="S17" i="24"/>
  <c r="S29" i="24"/>
  <c r="T29" i="24"/>
  <c r="T25" i="24"/>
  <c r="S25" i="24"/>
  <c r="T21" i="24"/>
  <c r="S21" i="24"/>
  <c r="T36" i="24"/>
  <c r="S36" i="24"/>
  <c r="T35" i="24"/>
  <c r="S35" i="24"/>
  <c r="P9" i="24"/>
  <c r="Q9" i="24" s="1"/>
  <c r="S19" i="24"/>
  <c r="T19" i="24"/>
  <c r="T46" i="24"/>
  <c r="S46" i="24"/>
  <c r="T20" i="24"/>
  <c r="S20" i="24"/>
  <c r="T40" i="24"/>
  <c r="S40" i="24"/>
  <c r="S45" i="24"/>
  <c r="T45" i="24"/>
  <c r="T38" i="24"/>
  <c r="S38" i="24"/>
  <c r="S43" i="24"/>
  <c r="T43" i="24"/>
  <c r="T33" i="24"/>
  <c r="S33" i="24"/>
  <c r="T48" i="24"/>
  <c r="S48" i="24"/>
  <c r="S47" i="24"/>
  <c r="T47" i="24"/>
  <c r="S39" i="24"/>
  <c r="T39" i="24"/>
  <c r="T23" i="24"/>
  <c r="S23" i="24"/>
  <c r="T14" i="25" l="1"/>
  <c r="T15" i="25"/>
  <c r="S9" i="25"/>
  <c r="S9" i="27"/>
  <c r="T60" i="23"/>
  <c r="S59" i="27"/>
  <c r="T12" i="27"/>
  <c r="S13" i="25"/>
  <c r="T12" i="25"/>
  <c r="S10" i="28"/>
  <c r="S10" i="27"/>
  <c r="S12" i="23"/>
  <c r="S11" i="25"/>
  <c r="S14" i="27"/>
  <c r="S15" i="27"/>
  <c r="S56" i="27"/>
  <c r="T15" i="23"/>
  <c r="T56" i="23"/>
  <c r="S13" i="27"/>
  <c r="T11" i="23"/>
  <c r="S55" i="23"/>
  <c r="T44" i="24"/>
  <c r="S14" i="23"/>
  <c r="T10" i="26"/>
  <c r="S13" i="23"/>
  <c r="S10" i="23"/>
  <c r="S11" i="27"/>
  <c r="T11" i="27"/>
  <c r="S58" i="28"/>
  <c r="S59" i="28"/>
  <c r="S55" i="28"/>
  <c r="S60" i="28"/>
  <c r="T60" i="28"/>
  <c r="T57" i="28"/>
  <c r="S57" i="28"/>
  <c r="S56" i="28"/>
  <c r="T56" i="28"/>
  <c r="T54" i="28"/>
  <c r="S54" i="28"/>
  <c r="T11" i="28"/>
  <c r="S11" i="28"/>
  <c r="T15" i="28"/>
  <c r="S15" i="28"/>
  <c r="T9" i="28"/>
  <c r="S9" i="28"/>
  <c r="T12" i="28"/>
  <c r="S12" i="28"/>
  <c r="T13" i="28"/>
  <c r="S13" i="28"/>
  <c r="S14" i="28"/>
  <c r="T14" i="28"/>
  <c r="T60" i="27"/>
  <c r="S60" i="27"/>
  <c r="T58" i="27"/>
  <c r="S58" i="27"/>
  <c r="T54" i="27"/>
  <c r="S54" i="27"/>
  <c r="T57" i="27"/>
  <c r="S57" i="27"/>
  <c r="T55" i="27"/>
  <c r="S55" i="27"/>
  <c r="T57" i="23"/>
  <c r="S57" i="23"/>
  <c r="T54" i="23"/>
  <c r="S54" i="23"/>
  <c r="T59" i="23"/>
  <c r="S59" i="23"/>
  <c r="T58" i="23"/>
  <c r="S58" i="23"/>
  <c r="T9" i="23"/>
  <c r="S9" i="23"/>
  <c r="T12" i="26"/>
  <c r="S12" i="26"/>
  <c r="S14" i="26"/>
  <c r="T14" i="26"/>
  <c r="T15" i="26"/>
  <c r="S15" i="26"/>
  <c r="T11" i="26"/>
  <c r="S11" i="26"/>
  <c r="T9" i="26"/>
  <c r="S9" i="26"/>
  <c r="T13" i="26"/>
  <c r="S13" i="26"/>
  <c r="L11" i="15"/>
  <c r="N15" i="15"/>
  <c r="D11" i="15"/>
  <c r="D10" i="15"/>
  <c r="D15" i="15"/>
  <c r="F15" i="15"/>
  <c r="F11" i="15"/>
  <c r="F10" i="15"/>
  <c r="L15" i="15"/>
  <c r="H11" i="15"/>
  <c r="H15" i="15"/>
  <c r="O13" i="24"/>
  <c r="T13" i="24" s="1"/>
  <c r="D14" i="15" s="1"/>
  <c r="O10" i="24"/>
  <c r="S10" i="24" s="1"/>
  <c r="O15" i="24"/>
  <c r="T15" i="24" s="1"/>
  <c r="D8" i="15" s="1"/>
  <c r="O11" i="24"/>
  <c r="O14" i="24"/>
  <c r="O9" i="24"/>
  <c r="O12" i="24"/>
  <c r="S13" i="24" l="1"/>
  <c r="F8" i="15"/>
  <c r="T10" i="24"/>
  <c r="D9" i="15" s="1"/>
  <c r="S15" i="24"/>
  <c r="F13" i="15"/>
  <c r="N10" i="15"/>
  <c r="N9" i="15"/>
  <c r="N11" i="15"/>
  <c r="L13" i="15"/>
  <c r="L7" i="15"/>
  <c r="L10" i="15"/>
  <c r="H10" i="15"/>
  <c r="H9" i="15"/>
  <c r="F14" i="15"/>
  <c r="F9" i="15"/>
  <c r="F16" i="15"/>
  <c r="F7" i="15"/>
  <c r="T9" i="24"/>
  <c r="D16" i="15" s="1"/>
  <c r="S9" i="24"/>
  <c r="T12" i="24"/>
  <c r="D12" i="15" s="1"/>
  <c r="S12" i="24"/>
  <c r="T14" i="24"/>
  <c r="D13" i="15" s="1"/>
  <c r="S14" i="24"/>
  <c r="S11" i="24"/>
  <c r="T11" i="24"/>
  <c r="D7" i="15" s="1"/>
  <c r="F12" i="15" l="1"/>
  <c r="H12" i="15"/>
  <c r="H7" i="15"/>
  <c r="N12" i="15"/>
  <c r="N16" i="15"/>
  <c r="H16" i="15"/>
  <c r="L16" i="15"/>
  <c r="N14" i="15"/>
  <c r="L14" i="15"/>
  <c r="L9" i="15"/>
  <c r="H8" i="15"/>
  <c r="L12" i="15"/>
  <c r="H13" i="15"/>
  <c r="L8" i="15"/>
  <c r="H14" i="15"/>
  <c r="N8" i="15"/>
  <c r="N13" i="15"/>
  <c r="N7" i="15"/>
  <c r="Q34" i="17"/>
  <c r="Q47" i="17"/>
  <c r="P45" i="17"/>
  <c r="G48" i="17"/>
  <c r="K48" i="17" s="1"/>
  <c r="R48" i="17" s="1"/>
  <c r="O48" i="17" s="1"/>
  <c r="C48" i="17"/>
  <c r="G47" i="17"/>
  <c r="K47" i="17" s="1"/>
  <c r="P47" i="17" s="1"/>
  <c r="C47" i="17"/>
  <c r="G46" i="17"/>
  <c r="K46" i="17" s="1"/>
  <c r="Q46" i="17" s="1"/>
  <c r="C46" i="17"/>
  <c r="G45" i="17"/>
  <c r="K45" i="17" s="1"/>
  <c r="R45" i="17" s="1"/>
  <c r="O45" i="17" s="1"/>
  <c r="C45" i="17"/>
  <c r="G44" i="17"/>
  <c r="K44" i="17" s="1"/>
  <c r="R44" i="17" s="1"/>
  <c r="O44" i="17" s="1"/>
  <c r="C44" i="17"/>
  <c r="G43" i="17"/>
  <c r="K43" i="17" s="1"/>
  <c r="P43" i="17" s="1"/>
  <c r="C43" i="17"/>
  <c r="G42" i="17"/>
  <c r="K42" i="17" s="1"/>
  <c r="R42" i="17" s="1"/>
  <c r="O42" i="17" s="1"/>
  <c r="C42" i="17"/>
  <c r="G41" i="17"/>
  <c r="K41" i="17" s="1"/>
  <c r="Q41" i="17" s="1"/>
  <c r="C41" i="17"/>
  <c r="G40" i="17"/>
  <c r="K40" i="17" s="1"/>
  <c r="R40" i="17" s="1"/>
  <c r="O40" i="17" s="1"/>
  <c r="C40" i="17"/>
  <c r="G39" i="17"/>
  <c r="K39" i="17" s="1"/>
  <c r="P39" i="17" s="1"/>
  <c r="C39" i="17"/>
  <c r="G38" i="17"/>
  <c r="K38" i="17" s="1"/>
  <c r="Q38" i="17" s="1"/>
  <c r="C38" i="17"/>
  <c r="G37" i="17"/>
  <c r="K37" i="17" s="1"/>
  <c r="P37" i="17" s="1"/>
  <c r="C37" i="17"/>
  <c r="G36" i="17"/>
  <c r="K36" i="17" s="1"/>
  <c r="P36" i="17" s="1"/>
  <c r="C36" i="17"/>
  <c r="G35" i="17"/>
  <c r="K35" i="17" s="1"/>
  <c r="P35" i="17" s="1"/>
  <c r="C35" i="17"/>
  <c r="G34" i="17"/>
  <c r="K34" i="17" s="1"/>
  <c r="P34" i="17" s="1"/>
  <c r="C34" i="17"/>
  <c r="G33" i="17"/>
  <c r="K33" i="17" s="1"/>
  <c r="R33" i="17" s="1"/>
  <c r="O33" i="17" s="1"/>
  <c r="C33" i="17"/>
  <c r="G32" i="17"/>
  <c r="K32" i="17" s="1"/>
  <c r="R32" i="17" s="1"/>
  <c r="O32" i="17" s="1"/>
  <c r="C32" i="17"/>
  <c r="G31" i="17"/>
  <c r="K31" i="17" s="1"/>
  <c r="Q31" i="17" s="1"/>
  <c r="C31" i="17"/>
  <c r="G30" i="17"/>
  <c r="K30" i="17" s="1"/>
  <c r="C30" i="17"/>
  <c r="G29" i="17"/>
  <c r="K29" i="17" s="1"/>
  <c r="P29" i="17" s="1"/>
  <c r="C29" i="17"/>
  <c r="G28" i="17"/>
  <c r="K28" i="17" s="1"/>
  <c r="R28" i="17" s="1"/>
  <c r="O28" i="17" s="1"/>
  <c r="C28" i="17"/>
  <c r="G27" i="17"/>
  <c r="K27" i="17" s="1"/>
  <c r="P27" i="17" s="1"/>
  <c r="C27" i="17"/>
  <c r="G26" i="17"/>
  <c r="K26" i="17" s="1"/>
  <c r="R26" i="17" s="1"/>
  <c r="O26" i="17" s="1"/>
  <c r="C26" i="17"/>
  <c r="G25" i="17"/>
  <c r="K25" i="17" s="1"/>
  <c r="R25" i="17" s="1"/>
  <c r="O25" i="17" s="1"/>
  <c r="C25" i="17"/>
  <c r="G24" i="17"/>
  <c r="K24" i="17" s="1"/>
  <c r="R24" i="17" s="1"/>
  <c r="O24" i="17" s="1"/>
  <c r="C24" i="17"/>
  <c r="G23" i="17"/>
  <c r="K23" i="17" s="1"/>
  <c r="Q23" i="17" s="1"/>
  <c r="C23" i="17"/>
  <c r="G22" i="17"/>
  <c r="K22" i="17" s="1"/>
  <c r="Q22" i="17" s="1"/>
  <c r="C22" i="17"/>
  <c r="G21" i="17"/>
  <c r="K21" i="17" s="1"/>
  <c r="J21" i="17" s="1"/>
  <c r="C21" i="17"/>
  <c r="G20" i="17"/>
  <c r="K20" i="17" s="1"/>
  <c r="R20" i="17" s="1"/>
  <c r="O20" i="17" s="1"/>
  <c r="C20" i="17"/>
  <c r="G19" i="17"/>
  <c r="K19" i="17" s="1"/>
  <c r="P19" i="17" s="1"/>
  <c r="C19" i="17"/>
  <c r="G18" i="17"/>
  <c r="K18" i="17" s="1"/>
  <c r="P18" i="17" s="1"/>
  <c r="C18" i="17"/>
  <c r="G17" i="17"/>
  <c r="K17" i="17" s="1"/>
  <c r="R17" i="17" s="1"/>
  <c r="O17" i="17" s="1"/>
  <c r="C17" i="17"/>
  <c r="G16" i="17"/>
  <c r="K16" i="17" s="1"/>
  <c r="R16" i="17" s="1"/>
  <c r="O16" i="17" s="1"/>
  <c r="C16" i="17"/>
  <c r="G15" i="17"/>
  <c r="K15" i="17" s="1"/>
  <c r="H15" i="17" s="1"/>
  <c r="C15" i="17"/>
  <c r="G14" i="17"/>
  <c r="K14" i="17" s="1"/>
  <c r="C14" i="17"/>
  <c r="G13" i="17"/>
  <c r="K13" i="17" s="1"/>
  <c r="C13" i="17"/>
  <c r="G12" i="17"/>
  <c r="K12" i="17" s="1"/>
  <c r="C12" i="17"/>
  <c r="G11" i="17"/>
  <c r="K11" i="17" s="1"/>
  <c r="C11" i="17"/>
  <c r="G10" i="17"/>
  <c r="K10" i="17" s="1"/>
  <c r="C10" i="17"/>
  <c r="G9" i="17"/>
  <c r="K9" i="17" s="1"/>
  <c r="C9" i="17"/>
  <c r="R34" i="15"/>
  <c r="W36" i="15"/>
  <c r="R36" i="15"/>
  <c r="W35" i="15"/>
  <c r="R35" i="15"/>
  <c r="W34" i="15"/>
  <c r="W33" i="15"/>
  <c r="R33" i="15"/>
  <c r="W32" i="15"/>
  <c r="R32" i="15"/>
  <c r="W31" i="15"/>
  <c r="R31" i="15"/>
  <c r="W30" i="15"/>
  <c r="R30" i="15"/>
  <c r="W29" i="15"/>
  <c r="R29" i="15"/>
  <c r="W28" i="15"/>
  <c r="R28" i="15"/>
  <c r="W27" i="15"/>
  <c r="W26" i="15"/>
  <c r="W25" i="15"/>
  <c r="W24" i="15"/>
  <c r="W23" i="15"/>
  <c r="W22" i="15"/>
  <c r="W21" i="15"/>
  <c r="W20" i="15"/>
  <c r="W19" i="15"/>
  <c r="W18" i="15"/>
  <c r="W17" i="15"/>
  <c r="B1" i="15"/>
  <c r="R35" i="17" l="1"/>
  <c r="O35" i="17" s="1"/>
  <c r="P42" i="17"/>
  <c r="Q27" i="17"/>
  <c r="R43" i="17"/>
  <c r="O43" i="17" s="1"/>
  <c r="P20" i="17"/>
  <c r="R18" i="17"/>
  <c r="O18" i="17" s="1"/>
  <c r="S18" i="17" s="1"/>
  <c r="R21" i="17"/>
  <c r="O21" i="17" s="1"/>
  <c r="Q30" i="17"/>
  <c r="I30" i="17"/>
  <c r="P26" i="17"/>
  <c r="Q37" i="17"/>
  <c r="Q19" i="17"/>
  <c r="R29" i="17"/>
  <c r="O29" i="17" s="1"/>
  <c r="P22" i="17"/>
  <c r="Q35" i="17"/>
  <c r="Q18" i="17"/>
  <c r="R34" i="17"/>
  <c r="O34" i="17" s="1"/>
  <c r="P44" i="17"/>
  <c r="Q29" i="17"/>
  <c r="R19" i="17"/>
  <c r="O19" i="17" s="1"/>
  <c r="R41" i="17"/>
  <c r="O41" i="17" s="1"/>
  <c r="L38" i="17"/>
  <c r="P41" i="17"/>
  <c r="Q45" i="17"/>
  <c r="Q26" i="17"/>
  <c r="R22" i="17"/>
  <c r="O22" i="17" s="1"/>
  <c r="Q43" i="17"/>
  <c r="P28" i="17"/>
  <c r="Q39" i="17"/>
  <c r="Q21" i="17"/>
  <c r="R27" i="17"/>
  <c r="O27" i="17" s="1"/>
  <c r="Q44" i="17"/>
  <c r="Q36" i="17"/>
  <c r="Q28" i="17"/>
  <c r="Q20" i="17"/>
  <c r="R36" i="17"/>
  <c r="O36" i="17" s="1"/>
  <c r="R46" i="17"/>
  <c r="O46" i="17" s="1"/>
  <c r="R37" i="17"/>
  <c r="O37" i="17" s="1"/>
  <c r="P33" i="17"/>
  <c r="P17" i="17"/>
  <c r="Q42" i="17"/>
  <c r="R30" i="17"/>
  <c r="O30" i="17" s="1"/>
  <c r="T30" i="17" s="1"/>
  <c r="R38" i="17"/>
  <c r="O38" i="17" s="1"/>
  <c r="T38" i="17" s="1"/>
  <c r="L30" i="17"/>
  <c r="P48" i="17"/>
  <c r="P40" i="17"/>
  <c r="P32" i="17"/>
  <c r="P24" i="17"/>
  <c r="P16" i="17"/>
  <c r="Q33" i="17"/>
  <c r="Q25" i="17"/>
  <c r="Q17" i="17"/>
  <c r="R23" i="17"/>
  <c r="O23" i="17" s="1"/>
  <c r="R31" i="17"/>
  <c r="O31" i="17" s="1"/>
  <c r="R39" i="17"/>
  <c r="O39" i="17" s="1"/>
  <c r="R47" i="17"/>
  <c r="O47" i="17" s="1"/>
  <c r="P25" i="17"/>
  <c r="I38" i="17"/>
  <c r="P31" i="17"/>
  <c r="P23" i="17"/>
  <c r="Q48" i="17"/>
  <c r="Q40" i="17"/>
  <c r="Q32" i="17"/>
  <c r="Q24" i="17"/>
  <c r="Q16" i="17"/>
  <c r="P46" i="17"/>
  <c r="P38" i="17"/>
  <c r="P30" i="17"/>
  <c r="P21" i="17"/>
  <c r="P30" i="15"/>
  <c r="S30" i="15"/>
  <c r="P31" i="15"/>
  <c r="S31" i="15"/>
  <c r="P36" i="15"/>
  <c r="S36" i="15"/>
  <c r="P28" i="15"/>
  <c r="S28" i="15"/>
  <c r="P32" i="15"/>
  <c r="S32" i="15"/>
  <c r="P35" i="15"/>
  <c r="S35" i="15"/>
  <c r="P34" i="15"/>
  <c r="S34" i="15"/>
  <c r="P29" i="15"/>
  <c r="S29" i="15"/>
  <c r="P33" i="15"/>
  <c r="S33" i="15"/>
  <c r="R27" i="15"/>
  <c r="Q27" i="15" s="1"/>
  <c r="J33" i="17"/>
  <c r="I33" i="17"/>
  <c r="H33" i="17"/>
  <c r="L33" i="17"/>
  <c r="I39" i="17"/>
  <c r="H39" i="17"/>
  <c r="L39" i="17"/>
  <c r="J39" i="17"/>
  <c r="H46" i="17"/>
  <c r="L46" i="17"/>
  <c r="J46" i="17"/>
  <c r="I46" i="17"/>
  <c r="L29" i="17"/>
  <c r="J29" i="17"/>
  <c r="I29" i="17"/>
  <c r="H29" i="17"/>
  <c r="I31" i="17"/>
  <c r="H31" i="17"/>
  <c r="L31" i="17"/>
  <c r="J31" i="17"/>
  <c r="L44" i="17"/>
  <c r="J44" i="17"/>
  <c r="I44" i="17"/>
  <c r="H44" i="17"/>
  <c r="J41" i="17"/>
  <c r="I41" i="17"/>
  <c r="H41" i="17"/>
  <c r="L41" i="17"/>
  <c r="L36" i="17"/>
  <c r="J36" i="17"/>
  <c r="I36" i="17"/>
  <c r="H36" i="17"/>
  <c r="J40" i="17"/>
  <c r="I40" i="17"/>
  <c r="H40" i="17"/>
  <c r="L40" i="17"/>
  <c r="L42" i="17"/>
  <c r="J42" i="17"/>
  <c r="H42" i="17"/>
  <c r="I42" i="17"/>
  <c r="I47" i="17"/>
  <c r="H47" i="17"/>
  <c r="L47" i="17"/>
  <c r="J47" i="17"/>
  <c r="J32" i="17"/>
  <c r="I32" i="17"/>
  <c r="H32" i="17"/>
  <c r="L32" i="17"/>
  <c r="L34" i="17"/>
  <c r="H34" i="17"/>
  <c r="J34" i="17"/>
  <c r="I34" i="17"/>
  <c r="L45" i="17"/>
  <c r="J45" i="17"/>
  <c r="I45" i="17"/>
  <c r="H45" i="17"/>
  <c r="I35" i="17"/>
  <c r="L35" i="17"/>
  <c r="J35" i="17"/>
  <c r="H35" i="17"/>
  <c r="L37" i="17"/>
  <c r="J37" i="17"/>
  <c r="I37" i="17"/>
  <c r="H37" i="17"/>
  <c r="L43" i="17"/>
  <c r="J43" i="17"/>
  <c r="I43" i="17"/>
  <c r="H43" i="17"/>
  <c r="J48" i="17"/>
  <c r="I48" i="17"/>
  <c r="H48" i="17"/>
  <c r="L48" i="17"/>
  <c r="J30" i="17"/>
  <c r="J38" i="17"/>
  <c r="H30" i="17"/>
  <c r="H38" i="17"/>
  <c r="L26" i="17"/>
  <c r="J26" i="17"/>
  <c r="H10" i="17"/>
  <c r="J10" i="17"/>
  <c r="L23" i="17"/>
  <c r="J23" i="17"/>
  <c r="I23" i="17"/>
  <c r="J28" i="17"/>
  <c r="I28" i="17"/>
  <c r="I15" i="17"/>
  <c r="H18" i="17"/>
  <c r="J18" i="17"/>
  <c r="L18" i="17"/>
  <c r="L16" i="17"/>
  <c r="I16" i="17"/>
  <c r="J16" i="17"/>
  <c r="H16" i="17"/>
  <c r="J25" i="17"/>
  <c r="H25" i="17"/>
  <c r="L25" i="17"/>
  <c r="I25" i="17"/>
  <c r="S26" i="17"/>
  <c r="T26" i="17"/>
  <c r="H20" i="17"/>
  <c r="L20" i="17"/>
  <c r="J20" i="17"/>
  <c r="I20" i="17"/>
  <c r="H17" i="17"/>
  <c r="L17" i="17"/>
  <c r="J17" i="17"/>
  <c r="I17" i="17"/>
  <c r="H9" i="17"/>
  <c r="L9" i="17"/>
  <c r="I9" i="17"/>
  <c r="J9" i="17"/>
  <c r="I13" i="17"/>
  <c r="J13" i="17"/>
  <c r="H13" i="17"/>
  <c r="L13" i="17"/>
  <c r="L11" i="17"/>
  <c r="R11" i="17" s="1"/>
  <c r="J11" i="17"/>
  <c r="I11" i="17"/>
  <c r="H11" i="17"/>
  <c r="L27" i="17"/>
  <c r="J27" i="17"/>
  <c r="I27" i="17"/>
  <c r="H27" i="17"/>
  <c r="L19" i="17"/>
  <c r="J19" i="17"/>
  <c r="H19" i="17"/>
  <c r="I19" i="17"/>
  <c r="S24" i="17"/>
  <c r="T24" i="17"/>
  <c r="H12" i="17"/>
  <c r="L12" i="17"/>
  <c r="R12" i="17" s="1"/>
  <c r="I12" i="17"/>
  <c r="J12" i="17"/>
  <c r="J22" i="17"/>
  <c r="H22" i="17"/>
  <c r="L22" i="17"/>
  <c r="I22" i="17"/>
  <c r="J14" i="17"/>
  <c r="L14" i="17"/>
  <c r="I14" i="17"/>
  <c r="H14" i="17"/>
  <c r="L21" i="17"/>
  <c r="I21" i="17"/>
  <c r="L10" i="17"/>
  <c r="R10" i="17" s="1"/>
  <c r="J15" i="17"/>
  <c r="I26" i="17"/>
  <c r="L28" i="17"/>
  <c r="L15" i="17"/>
  <c r="H23" i="17"/>
  <c r="H26" i="17"/>
  <c r="I24" i="17"/>
  <c r="L24" i="17"/>
  <c r="I18" i="17"/>
  <c r="H24" i="17"/>
  <c r="I10" i="17"/>
  <c r="H21" i="17"/>
  <c r="J24" i="17"/>
  <c r="H28" i="17"/>
  <c r="P21" i="15"/>
  <c r="Q34" i="15"/>
  <c r="Q30" i="15"/>
  <c r="Q28" i="15"/>
  <c r="Q33" i="15"/>
  <c r="Q32" i="15"/>
  <c r="Q29" i="15"/>
  <c r="Q36" i="15"/>
  <c r="R26" i="15"/>
  <c r="R23" i="15"/>
  <c r="R24" i="15"/>
  <c r="S24" i="15" s="1"/>
  <c r="P20" i="15"/>
  <c r="R22" i="15"/>
  <c r="S22" i="15" s="1"/>
  <c r="R25" i="15"/>
  <c r="S25" i="15" s="1"/>
  <c r="Q31" i="15"/>
  <c r="Q35" i="15"/>
  <c r="T18" i="17" l="1"/>
  <c r="S30" i="17"/>
  <c r="S38" i="17"/>
  <c r="R9" i="17"/>
  <c r="R15" i="17"/>
  <c r="P14" i="17"/>
  <c r="Q14" i="17" s="1"/>
  <c r="P12" i="17"/>
  <c r="Q12" i="17" s="1"/>
  <c r="P15" i="17"/>
  <c r="Q15" i="17" s="1"/>
  <c r="P9" i="17"/>
  <c r="Q9" i="17" s="1"/>
  <c r="P13" i="17"/>
  <c r="Q13" i="17" s="1"/>
  <c r="P10" i="17"/>
  <c r="Q10" i="17" s="1"/>
  <c r="P11" i="17"/>
  <c r="Q11" i="17" s="1"/>
  <c r="R14" i="17"/>
  <c r="R13" i="17"/>
  <c r="P27" i="15"/>
  <c r="S27" i="15"/>
  <c r="P23" i="15"/>
  <c r="S23" i="15"/>
  <c r="P26" i="15"/>
  <c r="S26" i="15"/>
  <c r="T32" i="17"/>
  <c r="S32" i="17"/>
  <c r="T44" i="17"/>
  <c r="S44" i="17"/>
  <c r="T46" i="17"/>
  <c r="S46" i="17"/>
  <c r="T48" i="17"/>
  <c r="S48" i="17"/>
  <c r="T36" i="17"/>
  <c r="S36" i="17"/>
  <c r="S31" i="17"/>
  <c r="T31" i="17"/>
  <c r="T43" i="17"/>
  <c r="S43" i="17"/>
  <c r="T41" i="17"/>
  <c r="S41" i="17"/>
  <c r="T42" i="17"/>
  <c r="S42" i="17"/>
  <c r="T33" i="17"/>
  <c r="S33" i="17"/>
  <c r="S47" i="17"/>
  <c r="T47" i="17"/>
  <c r="T37" i="17"/>
  <c r="S37" i="17"/>
  <c r="T45" i="17"/>
  <c r="S45" i="17"/>
  <c r="T40" i="17"/>
  <c r="S40" i="17"/>
  <c r="T29" i="17"/>
  <c r="S29" i="17"/>
  <c r="S35" i="17"/>
  <c r="T35" i="17"/>
  <c r="T34" i="17"/>
  <c r="S34" i="17"/>
  <c r="S39" i="17"/>
  <c r="T39" i="17"/>
  <c r="S21" i="17"/>
  <c r="T21" i="17"/>
  <c r="T27" i="17"/>
  <c r="S27" i="17"/>
  <c r="T16" i="17"/>
  <c r="S16" i="17"/>
  <c r="T28" i="17"/>
  <c r="S28" i="17"/>
  <c r="T23" i="17"/>
  <c r="S23" i="17"/>
  <c r="T22" i="17"/>
  <c r="S22" i="17"/>
  <c r="T19" i="17"/>
  <c r="S19" i="17"/>
  <c r="T17" i="17"/>
  <c r="S17" i="17"/>
  <c r="S20" i="17"/>
  <c r="T20" i="17"/>
  <c r="T25" i="17"/>
  <c r="S25" i="17"/>
  <c r="Q21" i="15"/>
  <c r="Q25" i="15"/>
  <c r="P25" i="15"/>
  <c r="Q19" i="15"/>
  <c r="P19" i="15"/>
  <c r="Q24" i="15"/>
  <c r="P24" i="15"/>
  <c r="Q18" i="15"/>
  <c r="P18" i="15"/>
  <c r="Q22" i="15"/>
  <c r="P22" i="15"/>
  <c r="Q17" i="15"/>
  <c r="P17" i="15"/>
  <c r="Q26" i="15"/>
  <c r="Q20" i="15"/>
  <c r="Q23" i="15"/>
  <c r="C10" i="15" l="1"/>
  <c r="O13" i="17"/>
  <c r="T13" i="17" s="1"/>
  <c r="C14" i="15" s="1"/>
  <c r="C15" i="15"/>
  <c r="O11" i="17"/>
  <c r="T11" i="17" s="1"/>
  <c r="C7" i="15" s="1"/>
  <c r="O10" i="17"/>
  <c r="T10" i="17" s="1"/>
  <c r="C9" i="15" s="1"/>
  <c r="O12" i="17"/>
  <c r="T12" i="17" s="1"/>
  <c r="C12" i="15" s="1"/>
  <c r="O9" i="17"/>
  <c r="S9" i="17" s="1"/>
  <c r="C11" i="15"/>
  <c r="O15" i="17"/>
  <c r="T15" i="17" s="1"/>
  <c r="C8" i="15" s="1"/>
  <c r="O14" i="17"/>
  <c r="T14" i="17" s="1"/>
  <c r="C13" i="15" s="1"/>
  <c r="K11" i="15"/>
  <c r="I15" i="15"/>
  <c r="M15" i="15"/>
  <c r="J15" i="15"/>
  <c r="M11" i="15"/>
  <c r="G15" i="15"/>
  <c r="G11" i="15"/>
  <c r="K15" i="15"/>
  <c r="J10" i="15"/>
  <c r="I11" i="15"/>
  <c r="E15" i="15"/>
  <c r="Y22" i="15"/>
  <c r="Y23" i="15"/>
  <c r="X18" i="15"/>
  <c r="X32" i="15"/>
  <c r="Y19" i="15"/>
  <c r="X25" i="15"/>
  <c r="Y24" i="15"/>
  <c r="X20" i="15"/>
  <c r="Y34" i="15"/>
  <c r="Y36" i="15"/>
  <c r="X17" i="15"/>
  <c r="Y31" i="15"/>
  <c r="X31" i="15"/>
  <c r="Y30" i="15"/>
  <c r="X30" i="15"/>
  <c r="Y29" i="15"/>
  <c r="X29" i="15"/>
  <c r="X35" i="15"/>
  <c r="Y35" i="15"/>
  <c r="Y21" i="15"/>
  <c r="X21" i="15"/>
  <c r="S13" i="17" l="1"/>
  <c r="S15" i="17"/>
  <c r="T9" i="17"/>
  <c r="C16" i="15" s="1"/>
  <c r="S11" i="17"/>
  <c r="S14" i="17"/>
  <c r="S12" i="17"/>
  <c r="S10" i="17"/>
  <c r="E10" i="15"/>
  <c r="E11" i="15"/>
  <c r="R15" i="15"/>
  <c r="G9" i="15"/>
  <c r="J11" i="15"/>
  <c r="J8" i="15"/>
  <c r="J7" i="15"/>
  <c r="J9" i="15"/>
  <c r="M10" i="15"/>
  <c r="M7" i="15"/>
  <c r="M13" i="15"/>
  <c r="K14" i="15"/>
  <c r="K16" i="15"/>
  <c r="K12" i="15"/>
  <c r="K10" i="15"/>
  <c r="K13" i="15"/>
  <c r="I10" i="15"/>
  <c r="I13" i="15"/>
  <c r="I12" i="15"/>
  <c r="G10" i="15"/>
  <c r="G7" i="15"/>
  <c r="G12" i="15"/>
  <c r="G14" i="15"/>
  <c r="X23" i="15"/>
  <c r="Y20" i="15"/>
  <c r="X19" i="15"/>
  <c r="Y25" i="15"/>
  <c r="X22" i="15"/>
  <c r="Y17" i="15"/>
  <c r="Y18" i="15"/>
  <c r="X24" i="15"/>
  <c r="X36" i="15"/>
  <c r="X34" i="15"/>
  <c r="Y32" i="15"/>
  <c r="Y28" i="15"/>
  <c r="X28" i="15"/>
  <c r="X27" i="15"/>
  <c r="Y27" i="15"/>
  <c r="Y33" i="15"/>
  <c r="X33" i="15"/>
  <c r="X26" i="15"/>
  <c r="Y26" i="15"/>
  <c r="M9" i="15" l="1"/>
  <c r="G13" i="15"/>
  <c r="J16" i="15"/>
  <c r="K9" i="15"/>
  <c r="I7" i="15"/>
  <c r="M12" i="15"/>
  <c r="I16" i="15"/>
  <c r="R11" i="15"/>
  <c r="P11" i="15" s="1"/>
  <c r="J12" i="15"/>
  <c r="J13" i="15"/>
  <c r="G16" i="15"/>
  <c r="J14" i="15"/>
  <c r="M8" i="15"/>
  <c r="I9" i="15"/>
  <c r="I14" i="15"/>
  <c r="G8" i="15"/>
  <c r="I8" i="15"/>
  <c r="K8" i="15"/>
  <c r="M16" i="15"/>
  <c r="M14" i="15"/>
  <c r="K7" i="15"/>
  <c r="R10" i="15"/>
  <c r="P10" i="15" s="1"/>
  <c r="P15" i="15"/>
  <c r="Q15" i="15"/>
  <c r="Q11" i="15" l="1"/>
  <c r="Q10" i="15"/>
  <c r="E8" i="15"/>
  <c r="R8" i="15" s="1"/>
  <c r="P8" i="15" l="1"/>
  <c r="Q8" i="15"/>
  <c r="E16" i="15" l="1"/>
  <c r="R16" i="15" s="1"/>
  <c r="P16" i="15" l="1"/>
  <c r="Q16" i="15"/>
  <c r="E14" i="15"/>
  <c r="R14" i="15" s="1"/>
  <c r="E7" i="15"/>
  <c r="R7" i="15" s="1"/>
  <c r="E9" i="15"/>
  <c r="R9" i="15" s="1"/>
  <c r="E13" i="15"/>
  <c r="R13" i="15" s="1"/>
  <c r="E12" i="15"/>
  <c r="R12" i="15" s="1"/>
  <c r="P9" i="15" l="1"/>
  <c r="Q9" i="15"/>
  <c r="P14" i="15"/>
  <c r="Q14" i="15"/>
  <c r="P12" i="15"/>
  <c r="Q12" i="15"/>
  <c r="P13" i="15"/>
  <c r="Q13" i="15"/>
  <c r="P7" i="15"/>
  <c r="Q7" i="15"/>
  <c r="S12" i="15" l="1"/>
  <c r="Y12" i="15" s="1"/>
  <c r="S14" i="15"/>
  <c r="Y14" i="15" s="1"/>
  <c r="S7" i="15"/>
  <c r="S10" i="15"/>
  <c r="S15" i="15"/>
  <c r="S11" i="15"/>
  <c r="S8" i="15"/>
  <c r="S16" i="15"/>
  <c r="S9" i="15"/>
  <c r="S13" i="15"/>
  <c r="X12" i="15" l="1"/>
  <c r="X14" i="15"/>
  <c r="Y8" i="15"/>
  <c r="X8" i="15"/>
  <c r="X11" i="15"/>
  <c r="Y11" i="15"/>
  <c r="Y15" i="15"/>
  <c r="X15" i="15"/>
  <c r="Y16" i="15"/>
  <c r="X16" i="15"/>
  <c r="Y10" i="15"/>
  <c r="X10" i="15"/>
  <c r="Y7" i="15"/>
  <c r="X7" i="15"/>
  <c r="X9" i="15"/>
  <c r="Y9" i="15"/>
  <c r="X13" i="15"/>
  <c r="Y13" i="15"/>
  <c r="V13" i="15" l="1"/>
  <c r="W13" i="15" s="1"/>
  <c r="V9" i="15"/>
  <c r="W9" i="15" s="1"/>
  <c r="V12" i="15"/>
  <c r="W12" i="15" s="1"/>
  <c r="V16" i="15"/>
  <c r="W16" i="15" s="1"/>
  <c r="V15" i="15"/>
  <c r="W15" i="15" s="1"/>
  <c r="V11" i="15"/>
  <c r="W11" i="15" s="1"/>
  <c r="V7" i="15"/>
  <c r="W7" i="15" s="1"/>
  <c r="V14" i="15"/>
  <c r="W14" i="15" s="1"/>
  <c r="V10" i="15"/>
  <c r="W10" i="15" s="1"/>
  <c r="V8" i="15"/>
  <c r="W8" i="15" s="1"/>
</calcChain>
</file>

<file path=xl/sharedStrings.xml><?xml version="1.0" encoding="utf-8"?>
<sst xmlns="http://schemas.openxmlformats.org/spreadsheetml/2006/main" count="928" uniqueCount="63">
  <si>
    <t>NOME</t>
  </si>
  <si>
    <t>ESCOLA</t>
  </si>
  <si>
    <t>PONTUAÇÃO</t>
  </si>
  <si>
    <t>TOTAL</t>
  </si>
  <si>
    <t>CLASSIFICAÇÃO</t>
  </si>
  <si>
    <t>SUB-09</t>
  </si>
  <si>
    <t>SUB-11</t>
  </si>
  <si>
    <t>SUB-15</t>
  </si>
  <si>
    <t>FEM</t>
  </si>
  <si>
    <t>SUB-07</t>
  </si>
  <si>
    <t>SUB 09 FEMININO</t>
  </si>
  <si>
    <t>PONTUAÇÃO ESCOLA:</t>
  </si>
  <si>
    <t>SIM</t>
  </si>
  <si>
    <t>CLASSIFICAÇÃO FINAL</t>
  </si>
  <si>
    <t>NOMES</t>
  </si>
  <si>
    <t>FILIAL / TURMA</t>
  </si>
  <si>
    <t>PONTUAÇÃO ALUNO</t>
  </si>
  <si>
    <t>PONTUAÇÃO ESCOLA</t>
  </si>
  <si>
    <t>ESCOLAS PARTICIPANTES</t>
  </si>
  <si>
    <t>ALUNOS PARTICIPANTES</t>
  </si>
  <si>
    <t>NÃO</t>
  </si>
  <si>
    <t>SUB 11 FEMININO</t>
  </si>
  <si>
    <t>SUB 13 FEMININO</t>
  </si>
  <si>
    <t>SUB 15 FEMININO</t>
  </si>
  <si>
    <t>SUB 17 FEMININO</t>
  </si>
  <si>
    <t>SUB 07 FEMININO</t>
  </si>
  <si>
    <t>CLASSIFICAÇÃO GERAL</t>
  </si>
  <si>
    <t>N I V E L   I</t>
  </si>
  <si>
    <t>N I V E L   II</t>
  </si>
  <si>
    <t>SUB 07 MASCULINO</t>
  </si>
  <si>
    <t>SUB 13 MASCULINO</t>
  </si>
  <si>
    <t>SUB 09 MASCULINO</t>
  </si>
  <si>
    <t>SUB 11 MASCULINO</t>
  </si>
  <si>
    <t>SUB 15 MASCULINO</t>
  </si>
  <si>
    <t>SUB 17 MASCULINO</t>
  </si>
  <si>
    <t>MASC</t>
  </si>
  <si>
    <t>NOTA</t>
  </si>
  <si>
    <t/>
  </si>
  <si>
    <t>N I V E L   I I</t>
  </si>
  <si>
    <t>LICEU JARDIM "A"</t>
  </si>
  <si>
    <t>LICEU JARDIM "B"</t>
  </si>
  <si>
    <t>CATEGORIA</t>
  </si>
  <si>
    <t>ABACO</t>
  </si>
  <si>
    <t>SUB 18</t>
  </si>
  <si>
    <t xml:space="preserve">LICEU JARDIM </t>
  </si>
  <si>
    <t>SUB 12 FEMININO</t>
  </si>
  <si>
    <t>SUB 18 FEMININO</t>
  </si>
  <si>
    <t>SUB-12</t>
  </si>
  <si>
    <t>SUB-18</t>
  </si>
  <si>
    <t>SUB 14</t>
  </si>
  <si>
    <t>OS MUSICOS "SEM NOME"</t>
  </si>
  <si>
    <t>PODE-PODE-PODE</t>
  </si>
  <si>
    <t>PINOQUIO</t>
  </si>
  <si>
    <t>O SEGREDO</t>
  </si>
  <si>
    <t>ESCOLA STAGIUM</t>
  </si>
  <si>
    <t>IEBURIX</t>
  </si>
  <si>
    <t>ARBOS SÃO CAETANO DO SUL</t>
  </si>
  <si>
    <t>NOSSA SENHORA APARECIDA</t>
  </si>
  <si>
    <t xml:space="preserve">TODAS NÓS E JULIETA </t>
  </si>
  <si>
    <t>ALICE NO PAIS DAS MARAVILHAS</t>
  </si>
  <si>
    <t>A COMUNIDADE DO ARCO-IRIS</t>
  </si>
  <si>
    <t>ARBOS SÃO BERNARDO DO CAMPO</t>
  </si>
  <si>
    <t>O MÁGICO DE ÓZ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</si>
</sst>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00"/>
    <numFmt numFmtId="166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8"/>
      <name val="Calibri"/>
      <family val="2"/>
      <scheme val="minor"/>
    </font>
    <font>
      <b/>
      <sz val="11"/>
      <color theme="0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9"/>
      <name val="Century Gothic"/>
      <family val="2"/>
    </font>
    <font>
      <b/>
      <sz val="12"/>
      <color theme="0"/>
      <name val="Century Gothic"/>
      <family val="2"/>
    </font>
    <font>
      <b/>
      <sz val="11"/>
      <color rgb="FFFF0066"/>
      <name val="Century Gothic"/>
      <family val="2"/>
    </font>
    <font>
      <b/>
      <sz val="9"/>
      <color theme="0"/>
      <name val="Century Gothic"/>
      <family val="2"/>
    </font>
    <font>
      <sz val="9"/>
      <color theme="0"/>
      <name val="Century Gothic"/>
      <family val="2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1"/>
      <name val="Century Gothic"/>
      <family val="2"/>
    </font>
    <font>
      <sz val="21"/>
      <color rgb="FF370E00"/>
      <name val="Arial"/>
      <family val="2"/>
    </font>
  </fonts>
  <fills count="1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0066"/>
        <bgColor indexed="64"/>
      </patternFill>
    </fill>
    <fill>
      <patternFill patternType="solid">
        <fgColor rgb="FF1BA94A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B219"/>
        <bgColor indexed="64"/>
      </patternFill>
    </fill>
    <fill>
      <patternFill patternType="solid">
        <fgColor rgb="FFFFD34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1C1FF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center"/>
      <protection hidden="1"/>
    </xf>
    <xf numFmtId="0" fontId="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8" borderId="3" xfId="0" applyFill="1" applyBorder="1" applyAlignment="1">
      <alignment horizontal="center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2" fontId="8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6" borderId="5" xfId="0" applyNumberFormat="1" applyFont="1" applyFill="1" applyBorder="1" applyAlignment="1">
      <alignment horizontal="center" vertical="center"/>
    </xf>
    <xf numFmtId="0" fontId="2" fillId="11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right" vertical="center"/>
      <protection hidden="1"/>
    </xf>
    <xf numFmtId="0" fontId="2" fillId="6" borderId="2" xfId="0" applyFont="1" applyFill="1" applyBorder="1" applyAlignment="1" applyProtection="1">
      <alignment horizontal="left" vertical="center"/>
      <protection hidden="1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/>
      <protection locked="0"/>
    </xf>
    <xf numFmtId="164" fontId="1" fillId="12" borderId="3" xfId="0" applyNumberFormat="1" applyFont="1" applyFill="1" applyBorder="1" applyAlignment="1" applyProtection="1">
      <alignment horizontal="center" vertical="center"/>
      <protection hidden="1"/>
    </xf>
    <xf numFmtId="3" fontId="2" fillId="11" borderId="3" xfId="0" applyNumberFormat="1" applyFont="1" applyFill="1" applyBorder="1" applyAlignment="1" applyProtection="1">
      <alignment horizontal="center" vertical="center"/>
      <protection hidden="1"/>
    </xf>
    <xf numFmtId="3" fontId="2" fillId="6" borderId="3" xfId="0" applyNumberFormat="1" applyFont="1" applyFill="1" applyBorder="1" applyAlignment="1" applyProtection="1">
      <alignment horizontal="center" vertical="center"/>
      <protection hidden="1"/>
    </xf>
    <xf numFmtId="3" fontId="5" fillId="6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4" fillId="13" borderId="3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/>
    </xf>
    <xf numFmtId="2" fontId="5" fillId="14" borderId="3" xfId="0" applyNumberFormat="1" applyFont="1" applyFill="1" applyBorder="1" applyAlignment="1">
      <alignment horizontal="center" vertical="center"/>
    </xf>
    <xf numFmtId="0" fontId="4" fillId="15" borderId="3" xfId="0" applyFont="1" applyFill="1" applyBorder="1" applyAlignment="1">
      <alignment horizontal="center" vertical="center" wrapText="1"/>
    </xf>
    <xf numFmtId="166" fontId="2" fillId="0" borderId="0" xfId="0" applyNumberFormat="1" applyFont="1" applyAlignment="1" applyProtection="1">
      <alignment horizontal="center" vertical="center"/>
      <protection hidden="1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2" fontId="5" fillId="0" borderId="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 applyAlignment="1">
      <alignment horizontal="center" vertical="center"/>
    </xf>
    <xf numFmtId="2" fontId="8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/>
      <protection hidden="1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8" borderId="3" xfId="0" applyFill="1" applyBorder="1" applyAlignment="1">
      <alignment horizontal="left"/>
    </xf>
    <xf numFmtId="0" fontId="0" fillId="8" borderId="3" xfId="0" applyFont="1" applyFill="1" applyBorder="1" applyAlignment="1">
      <alignment horizontal="left"/>
    </xf>
    <xf numFmtId="0" fontId="0" fillId="8" borderId="3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13" borderId="6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5" fillId="10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15" fillId="10" borderId="1" xfId="0" applyFont="1" applyFill="1" applyBorder="1" applyAlignment="1">
      <alignment horizontal="center" vertical="center"/>
    </xf>
    <xf numFmtId="0" fontId="15" fillId="10" borderId="2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3D4FD57C-2D98-4B44-85D7-1E4F6C1BE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7DD571BC-2E71-466C-B974-2609554598C3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4</xdr:col>
      <xdr:colOff>444312</xdr:colOff>
      <xdr:row>2</xdr:row>
      <xdr:rowOff>22412</xdr:rowOff>
    </xdr:from>
    <xdr:ext cx="3801810" cy="624595"/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318871" y="874059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789EC53E-28F1-49A5-A5C2-AD30ACFA6A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169C23B3-3C9C-4564-A835-2EEB880E0CC5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14</xdr:col>
      <xdr:colOff>123264</xdr:colOff>
      <xdr:row>1</xdr:row>
      <xdr:rowOff>762000</xdr:rowOff>
    </xdr:from>
    <xdr:ext cx="3801810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322793" y="840441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8E8F4D06-B395-4F30-991E-DAABA9271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2B87994C-67DE-403E-B838-E0DCDF97787D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4</xdr:col>
      <xdr:colOff>25018</xdr:colOff>
      <xdr:row>2</xdr:row>
      <xdr:rowOff>33618</xdr:rowOff>
    </xdr:from>
    <xdr:ext cx="1600246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6244283" y="885265"/>
          <a:ext cx="1600246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TEATRO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1A03859E-FB78-41EA-A2D6-310440656A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9EAC1FE0-75FE-4E77-9EF6-479609A8818A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5</xdr:col>
      <xdr:colOff>22411</xdr:colOff>
      <xdr:row>2</xdr:row>
      <xdr:rowOff>0</xdr:rowOff>
    </xdr:from>
    <xdr:ext cx="3801810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300382" y="851647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798D837-4171-420A-9884-600128C47DBB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FA62A8D0-E054-4D8C-BB15-5489716D1D4C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93327EA2-C734-4808-9BF1-6B4E20C22B09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4326097-E2D4-4EE3-B566-B5021CBAE4C8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DE0738AD-BBC3-43AD-A203-D019E99B9ACB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297657" cy="32385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80CB1158-0075-4002-8D9C-1859F8A02804}"/>
            </a:ext>
          </a:extLst>
        </xdr:cNvPr>
        <xdr:cNvSpPr>
          <a:spLocks noChangeAspect="1" noChangeArrowheads="1"/>
        </xdr:cNvSpPr>
      </xdr:nvSpPr>
      <xdr:spPr bwMode="auto">
        <a:xfrm>
          <a:off x="1333500" y="19716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B65874FB-430A-45A3-83AE-D6E49137AA87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747C2962-67A4-49B9-B34E-838839453F05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9BDD39D0-0FD4-47EA-882E-33FD45599FD5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2D54068B-F182-4B7D-A487-A5A1BCC3CC45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D532628D-BF00-4D79-B52D-299692385476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CDEE9EDD-B854-4761-9B37-E39EC41F20AF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532286</xdr:colOff>
      <xdr:row>1</xdr:row>
      <xdr:rowOff>21430</xdr:rowOff>
    </xdr:from>
    <xdr:ext cx="8315324" cy="647998"/>
    <xdr:sp macro="" textlink="">
      <xdr:nvSpPr>
        <xdr:cNvPr id="18" name="Retângulo 17">
          <a:extLst>
            <a:ext uri="{FF2B5EF4-FFF2-40B4-BE49-F238E27FC236}">
              <a16:creationId xmlns:a16="http://schemas.microsoft.com/office/drawing/2014/main" id="{59E15EDA-B350-495C-9A71-C678BB94542C}"/>
            </a:ext>
          </a:extLst>
        </xdr:cNvPr>
        <xdr:cNvSpPr/>
      </xdr:nvSpPr>
      <xdr:spPr>
        <a:xfrm>
          <a:off x="4028521" y="111077"/>
          <a:ext cx="8315324" cy="64799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34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34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BBE3CB76-FE43-44FB-AB99-4E52BA44BE9D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A41DCB92-BF63-4DDD-A9CD-43515D421AB4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24B03213-B591-487C-B8AD-01D8A4623514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49AF04DA-8C11-4476-A41F-ED98F80917E6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018B032A-6A75-41D1-8B57-D44D271392FA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79842FE3-9621-46F5-840E-7DC84821B5F2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C4345D6E-0859-4006-909E-2EBFE0ABDF7B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CE44B069-0CB9-4FB8-9A8A-B597826C28FD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3D5CA091-C803-4867-B907-161083053D4E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ED836B7A-68E4-4DE8-B76A-C2EC66B54D39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0CA13A06-33D0-4509-ACD7-A15DB8127B5D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297657" cy="323850"/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ACE3CBB6-1EC0-41BD-869B-618A39BA9C38}"/>
            </a:ext>
          </a:extLst>
        </xdr:cNvPr>
        <xdr:cNvSpPr>
          <a:spLocks noChangeAspect="1" noChangeArrowheads="1"/>
        </xdr:cNvSpPr>
      </xdr:nvSpPr>
      <xdr:spPr bwMode="auto">
        <a:xfrm>
          <a:off x="85725" y="17430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1289238</xdr:colOff>
      <xdr:row>1</xdr:row>
      <xdr:rowOff>156884</xdr:rowOff>
    </xdr:from>
    <xdr:ext cx="1042146" cy="1090333"/>
    <xdr:pic>
      <xdr:nvPicPr>
        <xdr:cNvPr id="33" name="Imagem 32">
          <a:extLst>
            <a:ext uri="{FF2B5EF4-FFF2-40B4-BE49-F238E27FC236}">
              <a16:creationId xmlns:a16="http://schemas.microsoft.com/office/drawing/2014/main" id="{72EE1BFC-7577-4033-94A5-5EAF8841E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8885" y="246531"/>
          <a:ext cx="1042146" cy="109033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21</xdr:col>
      <xdr:colOff>47430</xdr:colOff>
      <xdr:row>1</xdr:row>
      <xdr:rowOff>649941</xdr:rowOff>
    </xdr:from>
    <xdr:ext cx="1600246" cy="1156855"/>
    <xdr:sp macro="" textlink="">
      <xdr:nvSpPr>
        <xdr:cNvPr id="32" name="Retângulo 31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6076195" y="739588"/>
          <a:ext cx="1600246" cy="115685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TEATRO</a:t>
          </a:r>
        </a:p>
        <a:p>
          <a:pPr algn="ctr"/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2DED077-7042-420C-8463-787D6414E1C8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9F78CE3-4540-4482-AF51-094CEB5811EB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80B30887-1957-47F6-8647-3AE94E9A4210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681AC0C-3DA4-4B66-A82B-785681E417EC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3FF60576-34D5-40EE-BFDF-23DD4861F9AB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610FFCA5-F86D-40A9-8C9C-7C07FB93343C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5AA0D971-119D-47E4-9A48-FD7370220864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DAEA4CBF-90BB-4079-B600-38AA8A12017C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BD429CDC-AFA8-4437-ADEC-6E097764BA3D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FEF47229-C0B1-4B4C-A664-3FF8FE5E3876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1DECEA38-9F33-4014-B86E-B9C9ADCA1B9B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3" name="AutoShape 1">
          <a:extLst>
            <a:ext uri="{FF2B5EF4-FFF2-40B4-BE49-F238E27FC236}">
              <a16:creationId xmlns:a16="http://schemas.microsoft.com/office/drawing/2014/main" id="{715148E3-6B64-4054-986B-C2DE84D49D0F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4" name="AutoShape 1">
          <a:extLst>
            <a:ext uri="{FF2B5EF4-FFF2-40B4-BE49-F238E27FC236}">
              <a16:creationId xmlns:a16="http://schemas.microsoft.com/office/drawing/2014/main" id="{F6F6F44C-E23E-4FB3-B8F2-561DC2B17462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5" name="AutoShape 1">
          <a:extLst>
            <a:ext uri="{FF2B5EF4-FFF2-40B4-BE49-F238E27FC236}">
              <a16:creationId xmlns:a16="http://schemas.microsoft.com/office/drawing/2014/main" id="{020940BD-A2C2-418B-A108-6E4F392DD40E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6" name="AutoShape 1">
          <a:extLst>
            <a:ext uri="{FF2B5EF4-FFF2-40B4-BE49-F238E27FC236}">
              <a16:creationId xmlns:a16="http://schemas.microsoft.com/office/drawing/2014/main" id="{636525D3-6855-4B20-A1B9-97261B84AFA7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7" name="AutoShape 1">
          <a:extLst>
            <a:ext uri="{FF2B5EF4-FFF2-40B4-BE49-F238E27FC236}">
              <a16:creationId xmlns:a16="http://schemas.microsoft.com/office/drawing/2014/main" id="{31F21591-3856-4B1D-922E-014295F9C392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8" name="AutoShape 1">
          <a:extLst>
            <a:ext uri="{FF2B5EF4-FFF2-40B4-BE49-F238E27FC236}">
              <a16:creationId xmlns:a16="http://schemas.microsoft.com/office/drawing/2014/main" id="{3A4BA062-9D63-44B1-9D32-F3C8823F12E6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19" name="AutoShape 1">
          <a:extLst>
            <a:ext uri="{FF2B5EF4-FFF2-40B4-BE49-F238E27FC236}">
              <a16:creationId xmlns:a16="http://schemas.microsoft.com/office/drawing/2014/main" id="{0EE00073-4AA3-4EED-AE73-1F9034AE0ADC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0" name="AutoShape 1">
          <a:extLst>
            <a:ext uri="{FF2B5EF4-FFF2-40B4-BE49-F238E27FC236}">
              <a16:creationId xmlns:a16="http://schemas.microsoft.com/office/drawing/2014/main" id="{8AB7949F-920E-438C-B7B3-8013036540BB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1" name="AutoShape 1">
          <a:extLst>
            <a:ext uri="{FF2B5EF4-FFF2-40B4-BE49-F238E27FC236}">
              <a16:creationId xmlns:a16="http://schemas.microsoft.com/office/drawing/2014/main" id="{E40F667D-EAFD-4A8B-B597-5796CEFA0FB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2" name="AutoShape 1">
          <a:extLst>
            <a:ext uri="{FF2B5EF4-FFF2-40B4-BE49-F238E27FC236}">
              <a16:creationId xmlns:a16="http://schemas.microsoft.com/office/drawing/2014/main" id="{A701046A-DCA5-4966-B895-865FF19F335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3" name="AutoShape 1">
          <a:extLst>
            <a:ext uri="{FF2B5EF4-FFF2-40B4-BE49-F238E27FC236}">
              <a16:creationId xmlns:a16="http://schemas.microsoft.com/office/drawing/2014/main" id="{4552030E-D889-4C44-B573-E7BC4856FD94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4" name="AutoShape 1">
          <a:extLst>
            <a:ext uri="{FF2B5EF4-FFF2-40B4-BE49-F238E27FC236}">
              <a16:creationId xmlns:a16="http://schemas.microsoft.com/office/drawing/2014/main" id="{6C706509-6912-477D-A543-C9191F979639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5" name="AutoShape 1">
          <a:extLst>
            <a:ext uri="{FF2B5EF4-FFF2-40B4-BE49-F238E27FC236}">
              <a16:creationId xmlns:a16="http://schemas.microsoft.com/office/drawing/2014/main" id="{D37A32CD-FBCF-4CF7-AC3A-7272FABD18D8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6" name="AutoShape 1">
          <a:extLst>
            <a:ext uri="{FF2B5EF4-FFF2-40B4-BE49-F238E27FC236}">
              <a16:creationId xmlns:a16="http://schemas.microsoft.com/office/drawing/2014/main" id="{40A724C1-2B25-4AB0-A96E-EBCE1199046B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7" name="AutoShape 1">
          <a:extLst>
            <a:ext uri="{FF2B5EF4-FFF2-40B4-BE49-F238E27FC236}">
              <a16:creationId xmlns:a16="http://schemas.microsoft.com/office/drawing/2014/main" id="{60C1B6A8-F5D9-4EED-9790-B31002724DEE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881D8A3B-56BB-4789-AF1A-9D94202466D4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29" name="AutoShape 1">
          <a:extLst>
            <a:ext uri="{FF2B5EF4-FFF2-40B4-BE49-F238E27FC236}">
              <a16:creationId xmlns:a16="http://schemas.microsoft.com/office/drawing/2014/main" id="{1B5CFF57-273E-44D9-8B76-7B8BE55C8963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0" name="AutoShape 1">
          <a:extLst>
            <a:ext uri="{FF2B5EF4-FFF2-40B4-BE49-F238E27FC236}">
              <a16:creationId xmlns:a16="http://schemas.microsoft.com/office/drawing/2014/main" id="{8F05CFD5-A8C8-439C-A863-1101FE4CCE59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1" name="AutoShape 1">
          <a:extLst>
            <a:ext uri="{FF2B5EF4-FFF2-40B4-BE49-F238E27FC236}">
              <a16:creationId xmlns:a16="http://schemas.microsoft.com/office/drawing/2014/main" id="{F189FF8B-C11A-43AB-87B1-EEACC4B2F1AF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2" name="AutoShape 1">
          <a:extLst>
            <a:ext uri="{FF2B5EF4-FFF2-40B4-BE49-F238E27FC236}">
              <a16:creationId xmlns:a16="http://schemas.microsoft.com/office/drawing/2014/main" id="{A4EAEAB7-D34D-44FC-9B8E-F9A7227B8BF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3" name="AutoShape 1">
          <a:extLst>
            <a:ext uri="{FF2B5EF4-FFF2-40B4-BE49-F238E27FC236}">
              <a16:creationId xmlns:a16="http://schemas.microsoft.com/office/drawing/2014/main" id="{FCB62843-C193-418F-8335-BE9B84AB5817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4" name="AutoShape 1">
          <a:extLst>
            <a:ext uri="{FF2B5EF4-FFF2-40B4-BE49-F238E27FC236}">
              <a16:creationId xmlns:a16="http://schemas.microsoft.com/office/drawing/2014/main" id="{057BFF9B-5F4B-4B06-8000-2B77CA15B97F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5" name="AutoShape 1">
          <a:extLst>
            <a:ext uri="{FF2B5EF4-FFF2-40B4-BE49-F238E27FC236}">
              <a16:creationId xmlns:a16="http://schemas.microsoft.com/office/drawing/2014/main" id="{65324413-5356-466C-8233-5A42B6E40A80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6" name="AutoShape 1">
          <a:extLst>
            <a:ext uri="{FF2B5EF4-FFF2-40B4-BE49-F238E27FC236}">
              <a16:creationId xmlns:a16="http://schemas.microsoft.com/office/drawing/2014/main" id="{18D7DA7F-507B-48E4-A8DD-0BF36E46F5E4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2</xdr:row>
      <xdr:rowOff>0</xdr:rowOff>
    </xdr:from>
    <xdr:ext cx="297657" cy="323850"/>
    <xdr:sp macro="" textlink="">
      <xdr:nvSpPr>
        <xdr:cNvPr id="37" name="AutoShape 1">
          <a:extLst>
            <a:ext uri="{FF2B5EF4-FFF2-40B4-BE49-F238E27FC236}">
              <a16:creationId xmlns:a16="http://schemas.microsoft.com/office/drawing/2014/main" id="{554FC098-FE6D-44EC-BC3B-A0FBD0426107}"/>
            </a:ext>
          </a:extLst>
        </xdr:cNvPr>
        <xdr:cNvSpPr>
          <a:spLocks noChangeAspect="1" noChangeArrowheads="1"/>
        </xdr:cNvSpPr>
      </xdr:nvSpPr>
      <xdr:spPr bwMode="auto">
        <a:xfrm>
          <a:off x="214312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38" name="AutoShape 1">
          <a:extLst>
            <a:ext uri="{FF2B5EF4-FFF2-40B4-BE49-F238E27FC236}">
              <a16:creationId xmlns:a16="http://schemas.microsoft.com/office/drawing/2014/main" id="{1FAE7B34-A622-4A16-B966-167C8247E05B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39" name="AutoShape 1">
          <a:extLst>
            <a:ext uri="{FF2B5EF4-FFF2-40B4-BE49-F238E27FC236}">
              <a16:creationId xmlns:a16="http://schemas.microsoft.com/office/drawing/2014/main" id="{0A129240-2FEC-4F85-8F55-E3993A86DB89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0" name="AutoShape 1">
          <a:extLst>
            <a:ext uri="{FF2B5EF4-FFF2-40B4-BE49-F238E27FC236}">
              <a16:creationId xmlns:a16="http://schemas.microsoft.com/office/drawing/2014/main" id="{348D311B-C9C8-4A71-A8B6-9050EA895985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1" name="AutoShape 1">
          <a:extLst>
            <a:ext uri="{FF2B5EF4-FFF2-40B4-BE49-F238E27FC236}">
              <a16:creationId xmlns:a16="http://schemas.microsoft.com/office/drawing/2014/main" id="{A1EC0E47-7B1E-42E6-9AF7-EF2980198F94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2" name="AutoShape 1">
          <a:extLst>
            <a:ext uri="{FF2B5EF4-FFF2-40B4-BE49-F238E27FC236}">
              <a16:creationId xmlns:a16="http://schemas.microsoft.com/office/drawing/2014/main" id="{03956F92-0A9A-4070-B1EA-8A9FD18689BB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297657" cy="323850"/>
    <xdr:sp macro="" textlink="">
      <xdr:nvSpPr>
        <xdr:cNvPr id="43" name="AutoShape 1">
          <a:extLst>
            <a:ext uri="{FF2B5EF4-FFF2-40B4-BE49-F238E27FC236}">
              <a16:creationId xmlns:a16="http://schemas.microsoft.com/office/drawing/2014/main" id="{F7E17A11-69EB-4FA2-B98C-FBFAE4F0AF3A}"/>
            </a:ext>
          </a:extLst>
        </xdr:cNvPr>
        <xdr:cNvSpPr>
          <a:spLocks noChangeAspect="1" noChangeArrowheads="1"/>
        </xdr:cNvSpPr>
      </xdr:nvSpPr>
      <xdr:spPr bwMode="auto">
        <a:xfrm>
          <a:off x="104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F6EB699B-BAC6-45C6-AD33-E8D341B570B3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5" name="AutoShape 1">
          <a:extLst>
            <a:ext uri="{FF2B5EF4-FFF2-40B4-BE49-F238E27FC236}">
              <a16:creationId xmlns:a16="http://schemas.microsoft.com/office/drawing/2014/main" id="{80567EB8-993D-4C55-AAF3-3F4F45B091C4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6" name="AutoShape 1">
          <a:extLst>
            <a:ext uri="{FF2B5EF4-FFF2-40B4-BE49-F238E27FC236}">
              <a16:creationId xmlns:a16="http://schemas.microsoft.com/office/drawing/2014/main" id="{688D0C66-A4A5-4BC8-8380-11F3A34D7C4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7" name="AutoShape 1">
          <a:extLst>
            <a:ext uri="{FF2B5EF4-FFF2-40B4-BE49-F238E27FC236}">
              <a16:creationId xmlns:a16="http://schemas.microsoft.com/office/drawing/2014/main" id="{8D9C6C01-F447-423C-9961-8ED7E95EBF54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8" name="AutoShape 1">
          <a:extLst>
            <a:ext uri="{FF2B5EF4-FFF2-40B4-BE49-F238E27FC236}">
              <a16:creationId xmlns:a16="http://schemas.microsoft.com/office/drawing/2014/main" id="{8716F746-F275-4F16-8ECC-B5CB73C0A7F6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49" name="AutoShape 1">
          <a:extLst>
            <a:ext uri="{FF2B5EF4-FFF2-40B4-BE49-F238E27FC236}">
              <a16:creationId xmlns:a16="http://schemas.microsoft.com/office/drawing/2014/main" id="{9C56974E-EDA2-44AB-B8D9-6F073B1E99B2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0" name="AutoShape 1">
          <a:extLst>
            <a:ext uri="{FF2B5EF4-FFF2-40B4-BE49-F238E27FC236}">
              <a16:creationId xmlns:a16="http://schemas.microsoft.com/office/drawing/2014/main" id="{86161E0F-FB08-4912-AE5A-F241661DED02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1" name="AutoShape 1">
          <a:extLst>
            <a:ext uri="{FF2B5EF4-FFF2-40B4-BE49-F238E27FC236}">
              <a16:creationId xmlns:a16="http://schemas.microsoft.com/office/drawing/2014/main" id="{622AD723-67A9-4436-9AAF-8F835BB604B4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2" name="AutoShape 1">
          <a:extLst>
            <a:ext uri="{FF2B5EF4-FFF2-40B4-BE49-F238E27FC236}">
              <a16:creationId xmlns:a16="http://schemas.microsoft.com/office/drawing/2014/main" id="{87F225F1-D86B-4CCD-9AAD-844B9621F3D9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3" name="AutoShape 1">
          <a:extLst>
            <a:ext uri="{FF2B5EF4-FFF2-40B4-BE49-F238E27FC236}">
              <a16:creationId xmlns:a16="http://schemas.microsoft.com/office/drawing/2014/main" id="{D5269A3E-4542-4D14-950E-6167ECEC5B2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4" name="AutoShape 1">
          <a:extLst>
            <a:ext uri="{FF2B5EF4-FFF2-40B4-BE49-F238E27FC236}">
              <a16:creationId xmlns:a16="http://schemas.microsoft.com/office/drawing/2014/main" id="{4A2C230B-91F3-41BC-BFCC-313DCE5998CC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</xdr:row>
      <xdr:rowOff>0</xdr:rowOff>
    </xdr:from>
    <xdr:ext cx="297657" cy="323850"/>
    <xdr:sp macro="" textlink="">
      <xdr:nvSpPr>
        <xdr:cNvPr id="55" name="AutoShape 1">
          <a:extLst>
            <a:ext uri="{FF2B5EF4-FFF2-40B4-BE49-F238E27FC236}">
              <a16:creationId xmlns:a16="http://schemas.microsoft.com/office/drawing/2014/main" id="{096A73EA-9705-47AA-B150-52E49725F300}"/>
            </a:ext>
          </a:extLst>
        </xdr:cNvPr>
        <xdr:cNvSpPr>
          <a:spLocks noChangeAspect="1" noChangeArrowheads="1"/>
        </xdr:cNvSpPr>
      </xdr:nvSpPr>
      <xdr:spPr bwMode="auto">
        <a:xfrm>
          <a:off x="23241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6" name="AutoShape 1">
          <a:extLst>
            <a:ext uri="{FF2B5EF4-FFF2-40B4-BE49-F238E27FC236}">
              <a16:creationId xmlns:a16="http://schemas.microsoft.com/office/drawing/2014/main" id="{C0DAB8D2-75A8-4BBD-A330-06C05BC1A1B2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7" name="AutoShape 1">
          <a:extLst>
            <a:ext uri="{FF2B5EF4-FFF2-40B4-BE49-F238E27FC236}">
              <a16:creationId xmlns:a16="http://schemas.microsoft.com/office/drawing/2014/main" id="{12535838-77D9-4CA1-925F-9F47C7A4711F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8" name="AutoShape 1">
          <a:extLst>
            <a:ext uri="{FF2B5EF4-FFF2-40B4-BE49-F238E27FC236}">
              <a16:creationId xmlns:a16="http://schemas.microsoft.com/office/drawing/2014/main" id="{30F42C3F-FE42-428A-9EDC-F5CBC43785FA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59" name="AutoShape 1">
          <a:extLst>
            <a:ext uri="{FF2B5EF4-FFF2-40B4-BE49-F238E27FC236}">
              <a16:creationId xmlns:a16="http://schemas.microsoft.com/office/drawing/2014/main" id="{F647B4DE-694E-4CE8-9D8E-8AC8B81250B9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0" name="AutoShape 1">
          <a:extLst>
            <a:ext uri="{FF2B5EF4-FFF2-40B4-BE49-F238E27FC236}">
              <a16:creationId xmlns:a16="http://schemas.microsoft.com/office/drawing/2014/main" id="{EB09D9BF-3AA1-4F2E-AF04-9778F6582AD1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1" name="AutoShape 1">
          <a:extLst>
            <a:ext uri="{FF2B5EF4-FFF2-40B4-BE49-F238E27FC236}">
              <a16:creationId xmlns:a16="http://schemas.microsoft.com/office/drawing/2014/main" id="{BC34DAEC-8357-4B40-A92E-A8DDD1ACCCF1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2" name="AutoShape 1">
          <a:extLst>
            <a:ext uri="{FF2B5EF4-FFF2-40B4-BE49-F238E27FC236}">
              <a16:creationId xmlns:a16="http://schemas.microsoft.com/office/drawing/2014/main" id="{75C556BA-A595-41DD-BA8A-1E523D6B2390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3" name="AutoShape 1">
          <a:extLst>
            <a:ext uri="{FF2B5EF4-FFF2-40B4-BE49-F238E27FC236}">
              <a16:creationId xmlns:a16="http://schemas.microsoft.com/office/drawing/2014/main" id="{987B6B94-5274-4369-A426-B2B339D3548B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4" name="AutoShape 1">
          <a:extLst>
            <a:ext uri="{FF2B5EF4-FFF2-40B4-BE49-F238E27FC236}">
              <a16:creationId xmlns:a16="http://schemas.microsoft.com/office/drawing/2014/main" id="{2E86874D-AC9F-4939-B575-1347637255A1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5" name="AutoShape 1">
          <a:extLst>
            <a:ext uri="{FF2B5EF4-FFF2-40B4-BE49-F238E27FC236}">
              <a16:creationId xmlns:a16="http://schemas.microsoft.com/office/drawing/2014/main" id="{7B13F508-7554-4077-93CD-DF6436070E51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6" name="AutoShape 1">
          <a:extLst>
            <a:ext uri="{FF2B5EF4-FFF2-40B4-BE49-F238E27FC236}">
              <a16:creationId xmlns:a16="http://schemas.microsoft.com/office/drawing/2014/main" id="{7DC18C3C-7ECB-4D73-AFF6-1F9316DDEB78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67" name="AutoShape 1">
          <a:extLst>
            <a:ext uri="{FF2B5EF4-FFF2-40B4-BE49-F238E27FC236}">
              <a16:creationId xmlns:a16="http://schemas.microsoft.com/office/drawing/2014/main" id="{4B729F41-EB7A-42F8-BD57-5FD85536E1FC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68" name="AutoShape 1">
          <a:extLst>
            <a:ext uri="{FF2B5EF4-FFF2-40B4-BE49-F238E27FC236}">
              <a16:creationId xmlns:a16="http://schemas.microsoft.com/office/drawing/2014/main" id="{4A07DF31-E2C5-4B01-9C58-D48308C0DA29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69" name="AutoShape 1">
          <a:extLst>
            <a:ext uri="{FF2B5EF4-FFF2-40B4-BE49-F238E27FC236}">
              <a16:creationId xmlns:a16="http://schemas.microsoft.com/office/drawing/2014/main" id="{A2C1FF24-4F52-4AE9-8FA9-6A649D1A3908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0" name="AutoShape 1">
          <a:extLst>
            <a:ext uri="{FF2B5EF4-FFF2-40B4-BE49-F238E27FC236}">
              <a16:creationId xmlns:a16="http://schemas.microsoft.com/office/drawing/2014/main" id="{614B940C-0745-4192-8592-4E81FD9E06FD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1" name="AutoShape 1">
          <a:extLst>
            <a:ext uri="{FF2B5EF4-FFF2-40B4-BE49-F238E27FC236}">
              <a16:creationId xmlns:a16="http://schemas.microsoft.com/office/drawing/2014/main" id="{51B85763-8344-436E-99D9-B2D5A4A838F7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2" name="AutoShape 1">
          <a:extLst>
            <a:ext uri="{FF2B5EF4-FFF2-40B4-BE49-F238E27FC236}">
              <a16:creationId xmlns:a16="http://schemas.microsoft.com/office/drawing/2014/main" id="{F40FAE14-F26F-4F14-83C3-C874BA878B07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3" name="AutoShape 1">
          <a:extLst>
            <a:ext uri="{FF2B5EF4-FFF2-40B4-BE49-F238E27FC236}">
              <a16:creationId xmlns:a16="http://schemas.microsoft.com/office/drawing/2014/main" id="{2A77A6A1-FEF8-4BB9-AF49-C6F731004708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4" name="AutoShape 1">
          <a:extLst>
            <a:ext uri="{FF2B5EF4-FFF2-40B4-BE49-F238E27FC236}">
              <a16:creationId xmlns:a16="http://schemas.microsoft.com/office/drawing/2014/main" id="{97EC1A4D-E139-4C37-BB31-FD2E993A38C6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5" name="AutoShape 1">
          <a:extLst>
            <a:ext uri="{FF2B5EF4-FFF2-40B4-BE49-F238E27FC236}">
              <a16:creationId xmlns:a16="http://schemas.microsoft.com/office/drawing/2014/main" id="{AFCF4F78-84F0-4CDC-9033-CEDEE35767AD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6" name="AutoShape 1">
          <a:extLst>
            <a:ext uri="{FF2B5EF4-FFF2-40B4-BE49-F238E27FC236}">
              <a16:creationId xmlns:a16="http://schemas.microsoft.com/office/drawing/2014/main" id="{F40D3DBD-146D-40A2-8B75-389BF94DFC19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7" name="AutoShape 1">
          <a:extLst>
            <a:ext uri="{FF2B5EF4-FFF2-40B4-BE49-F238E27FC236}">
              <a16:creationId xmlns:a16="http://schemas.microsoft.com/office/drawing/2014/main" id="{7BCC8DB0-A106-4F9A-8697-DC256A0A19D9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8" name="AutoShape 1">
          <a:extLst>
            <a:ext uri="{FF2B5EF4-FFF2-40B4-BE49-F238E27FC236}">
              <a16:creationId xmlns:a16="http://schemas.microsoft.com/office/drawing/2014/main" id="{AEA7D0F4-A1D3-447C-8A8D-1DEE215DDCCB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79" name="AutoShape 1">
          <a:extLst>
            <a:ext uri="{FF2B5EF4-FFF2-40B4-BE49-F238E27FC236}">
              <a16:creationId xmlns:a16="http://schemas.microsoft.com/office/drawing/2014/main" id="{D18A7C53-BB90-4619-B839-CCE8AA707ADC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0" name="AutoShape 1">
          <a:extLst>
            <a:ext uri="{FF2B5EF4-FFF2-40B4-BE49-F238E27FC236}">
              <a16:creationId xmlns:a16="http://schemas.microsoft.com/office/drawing/2014/main" id="{3E80AD71-23A2-4419-8EDE-5569B8594851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1" name="AutoShape 1">
          <a:extLst>
            <a:ext uri="{FF2B5EF4-FFF2-40B4-BE49-F238E27FC236}">
              <a16:creationId xmlns:a16="http://schemas.microsoft.com/office/drawing/2014/main" id="{47B0B03B-A566-4D2B-888D-D67ADD1E449D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2" name="AutoShape 1">
          <a:extLst>
            <a:ext uri="{FF2B5EF4-FFF2-40B4-BE49-F238E27FC236}">
              <a16:creationId xmlns:a16="http://schemas.microsoft.com/office/drawing/2014/main" id="{972E750E-0E58-4980-8BF2-5234BA636E0E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3" name="AutoShape 1">
          <a:extLst>
            <a:ext uri="{FF2B5EF4-FFF2-40B4-BE49-F238E27FC236}">
              <a16:creationId xmlns:a16="http://schemas.microsoft.com/office/drawing/2014/main" id="{0F5A1896-6DB2-4227-A4BA-4C718D075B4B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4" name="AutoShape 1">
          <a:extLst>
            <a:ext uri="{FF2B5EF4-FFF2-40B4-BE49-F238E27FC236}">
              <a16:creationId xmlns:a16="http://schemas.microsoft.com/office/drawing/2014/main" id="{86C9F05B-0DAB-4F7A-8196-23767B6437B2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5" name="AutoShape 1">
          <a:extLst>
            <a:ext uri="{FF2B5EF4-FFF2-40B4-BE49-F238E27FC236}">
              <a16:creationId xmlns:a16="http://schemas.microsoft.com/office/drawing/2014/main" id="{DB457B0D-62D4-432B-8961-27501F7CFB06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6" name="AutoShape 1">
          <a:extLst>
            <a:ext uri="{FF2B5EF4-FFF2-40B4-BE49-F238E27FC236}">
              <a16:creationId xmlns:a16="http://schemas.microsoft.com/office/drawing/2014/main" id="{38C3F305-735B-4A8B-8166-54863E2E6A45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7" name="AutoShape 1">
          <a:extLst>
            <a:ext uri="{FF2B5EF4-FFF2-40B4-BE49-F238E27FC236}">
              <a16:creationId xmlns:a16="http://schemas.microsoft.com/office/drawing/2014/main" id="{035D20D5-A1E7-4594-89E7-4AB4297503DE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8" name="AutoShape 1">
          <a:extLst>
            <a:ext uri="{FF2B5EF4-FFF2-40B4-BE49-F238E27FC236}">
              <a16:creationId xmlns:a16="http://schemas.microsoft.com/office/drawing/2014/main" id="{D35CC62F-3239-4F07-9734-4BD3AFD8D88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89" name="AutoShape 1">
          <a:extLst>
            <a:ext uri="{FF2B5EF4-FFF2-40B4-BE49-F238E27FC236}">
              <a16:creationId xmlns:a16="http://schemas.microsoft.com/office/drawing/2014/main" id="{10986766-EBE0-4785-9EC0-03DBE369E4AC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0" name="AutoShape 1">
          <a:extLst>
            <a:ext uri="{FF2B5EF4-FFF2-40B4-BE49-F238E27FC236}">
              <a16:creationId xmlns:a16="http://schemas.microsoft.com/office/drawing/2014/main" id="{FBC19C42-7C4C-49B7-ADDA-FCC72CDF0022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1" name="AutoShape 1">
          <a:extLst>
            <a:ext uri="{FF2B5EF4-FFF2-40B4-BE49-F238E27FC236}">
              <a16:creationId xmlns:a16="http://schemas.microsoft.com/office/drawing/2014/main" id="{D5E9FDF0-3CFF-4D49-BAA3-BBDC3F6CB61C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2" name="AutoShape 1">
          <a:extLst>
            <a:ext uri="{FF2B5EF4-FFF2-40B4-BE49-F238E27FC236}">
              <a16:creationId xmlns:a16="http://schemas.microsoft.com/office/drawing/2014/main" id="{009BE1BD-AEBE-4AE0-9493-247924E1D41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3" name="AutoShape 1">
          <a:extLst>
            <a:ext uri="{FF2B5EF4-FFF2-40B4-BE49-F238E27FC236}">
              <a16:creationId xmlns:a16="http://schemas.microsoft.com/office/drawing/2014/main" id="{4D303DEF-59C5-49A4-8200-243B7CDA467E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4" name="AutoShape 1">
          <a:extLst>
            <a:ext uri="{FF2B5EF4-FFF2-40B4-BE49-F238E27FC236}">
              <a16:creationId xmlns:a16="http://schemas.microsoft.com/office/drawing/2014/main" id="{799A7E3F-FCCE-4975-83C5-C938B41376D7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5" name="AutoShape 1">
          <a:extLst>
            <a:ext uri="{FF2B5EF4-FFF2-40B4-BE49-F238E27FC236}">
              <a16:creationId xmlns:a16="http://schemas.microsoft.com/office/drawing/2014/main" id="{36803FFA-AAA6-4640-BC25-AA32053CA6F9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6" name="AutoShape 1">
          <a:extLst>
            <a:ext uri="{FF2B5EF4-FFF2-40B4-BE49-F238E27FC236}">
              <a16:creationId xmlns:a16="http://schemas.microsoft.com/office/drawing/2014/main" id="{5FB09995-E1AD-4F01-BF5A-91794BE062AE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2</xdr:row>
      <xdr:rowOff>0</xdr:rowOff>
    </xdr:from>
    <xdr:ext cx="297657" cy="323850"/>
    <xdr:sp macro="" textlink="">
      <xdr:nvSpPr>
        <xdr:cNvPr id="97" name="AutoShape 1">
          <a:extLst>
            <a:ext uri="{FF2B5EF4-FFF2-40B4-BE49-F238E27FC236}">
              <a16:creationId xmlns:a16="http://schemas.microsoft.com/office/drawing/2014/main" id="{BF805302-62F9-4BAE-B27C-1D25BD0C2641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0AF677B9-A392-4D33-A7A5-8506EA8FFBD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99" name="AutoShape 1">
          <a:extLst>
            <a:ext uri="{FF2B5EF4-FFF2-40B4-BE49-F238E27FC236}">
              <a16:creationId xmlns:a16="http://schemas.microsoft.com/office/drawing/2014/main" id="{22B73EB0-1107-49C8-9969-2A2AE258AC54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0" name="AutoShape 1">
          <a:extLst>
            <a:ext uri="{FF2B5EF4-FFF2-40B4-BE49-F238E27FC236}">
              <a16:creationId xmlns:a16="http://schemas.microsoft.com/office/drawing/2014/main" id="{C7C847B5-B2ED-48B5-9537-E3A22850933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A80128E1-6999-4A1A-998D-09C6474F7901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2" name="AutoShape 1">
          <a:extLst>
            <a:ext uri="{FF2B5EF4-FFF2-40B4-BE49-F238E27FC236}">
              <a16:creationId xmlns:a16="http://schemas.microsoft.com/office/drawing/2014/main" id="{18CECB85-C5F2-4611-9EAF-5B1BE210DCA8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3" name="AutoShape 1">
          <a:extLst>
            <a:ext uri="{FF2B5EF4-FFF2-40B4-BE49-F238E27FC236}">
              <a16:creationId xmlns:a16="http://schemas.microsoft.com/office/drawing/2014/main" id="{15102049-F38A-4D26-9F31-F8A164D5A71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4" name="AutoShape 1">
          <a:extLst>
            <a:ext uri="{FF2B5EF4-FFF2-40B4-BE49-F238E27FC236}">
              <a16:creationId xmlns:a16="http://schemas.microsoft.com/office/drawing/2014/main" id="{7594E9FC-7A88-49BB-B489-D9F510C556AA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5" name="AutoShape 1">
          <a:extLst>
            <a:ext uri="{FF2B5EF4-FFF2-40B4-BE49-F238E27FC236}">
              <a16:creationId xmlns:a16="http://schemas.microsoft.com/office/drawing/2014/main" id="{995497A3-C10E-4DE8-8C0C-5804CE19EC6F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5EB85FF7-6072-4276-85F3-6F4784F70B09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7" name="AutoShape 1">
          <a:extLst>
            <a:ext uri="{FF2B5EF4-FFF2-40B4-BE49-F238E27FC236}">
              <a16:creationId xmlns:a16="http://schemas.microsoft.com/office/drawing/2014/main" id="{ACC24ED6-BB4B-4B2A-A130-1D77B1AD4C86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8" name="AutoShape 1">
          <a:extLst>
            <a:ext uri="{FF2B5EF4-FFF2-40B4-BE49-F238E27FC236}">
              <a16:creationId xmlns:a16="http://schemas.microsoft.com/office/drawing/2014/main" id="{DDDF31C9-6EE4-4B3B-AF75-4776A5AE49A2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09" name="AutoShape 1">
          <a:extLst>
            <a:ext uri="{FF2B5EF4-FFF2-40B4-BE49-F238E27FC236}">
              <a16:creationId xmlns:a16="http://schemas.microsoft.com/office/drawing/2014/main" id="{2B81A97A-49D3-4122-96DC-3CF53D07F793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0" name="AutoShape 1">
          <a:extLst>
            <a:ext uri="{FF2B5EF4-FFF2-40B4-BE49-F238E27FC236}">
              <a16:creationId xmlns:a16="http://schemas.microsoft.com/office/drawing/2014/main" id="{FC70EDD1-0E9C-4D0C-A789-CC86CD66B7E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1" name="AutoShape 1">
          <a:extLst>
            <a:ext uri="{FF2B5EF4-FFF2-40B4-BE49-F238E27FC236}">
              <a16:creationId xmlns:a16="http://schemas.microsoft.com/office/drawing/2014/main" id="{42729688-7E84-4958-8055-A0D0930A3B8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2" name="AutoShape 1">
          <a:extLst>
            <a:ext uri="{FF2B5EF4-FFF2-40B4-BE49-F238E27FC236}">
              <a16:creationId xmlns:a16="http://schemas.microsoft.com/office/drawing/2014/main" id="{19D747C3-F03D-4899-B959-5145B9A60FEC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3" name="AutoShape 1">
          <a:extLst>
            <a:ext uri="{FF2B5EF4-FFF2-40B4-BE49-F238E27FC236}">
              <a16:creationId xmlns:a16="http://schemas.microsoft.com/office/drawing/2014/main" id="{35D8C7C0-89AB-4E49-A7AE-FC27E30A1268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4" name="AutoShape 1">
          <a:extLst>
            <a:ext uri="{FF2B5EF4-FFF2-40B4-BE49-F238E27FC236}">
              <a16:creationId xmlns:a16="http://schemas.microsoft.com/office/drawing/2014/main" id="{DE42664D-B4E4-43DB-AA87-C047F955579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5" name="AutoShape 1">
          <a:extLst>
            <a:ext uri="{FF2B5EF4-FFF2-40B4-BE49-F238E27FC236}">
              <a16:creationId xmlns:a16="http://schemas.microsoft.com/office/drawing/2014/main" id="{E9369542-FCE0-4A94-A06A-7DB529222038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6" name="AutoShape 1">
          <a:extLst>
            <a:ext uri="{FF2B5EF4-FFF2-40B4-BE49-F238E27FC236}">
              <a16:creationId xmlns:a16="http://schemas.microsoft.com/office/drawing/2014/main" id="{1B6E181F-AFD3-48CA-A0FD-15918FA1A4CA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7" name="AutoShape 1">
          <a:extLst>
            <a:ext uri="{FF2B5EF4-FFF2-40B4-BE49-F238E27FC236}">
              <a16:creationId xmlns:a16="http://schemas.microsoft.com/office/drawing/2014/main" id="{54A4F4A3-CD87-4C13-B8E6-A5ED2C41943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8" name="AutoShape 1">
          <a:extLst>
            <a:ext uri="{FF2B5EF4-FFF2-40B4-BE49-F238E27FC236}">
              <a16:creationId xmlns:a16="http://schemas.microsoft.com/office/drawing/2014/main" id="{4C1F8E20-D4DE-43BD-A66B-0491677BB5F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19" name="AutoShape 1">
          <a:extLst>
            <a:ext uri="{FF2B5EF4-FFF2-40B4-BE49-F238E27FC236}">
              <a16:creationId xmlns:a16="http://schemas.microsoft.com/office/drawing/2014/main" id="{B4E9266C-EE9C-43C7-8FA3-09325CB19EA5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0" name="AutoShape 1">
          <a:extLst>
            <a:ext uri="{FF2B5EF4-FFF2-40B4-BE49-F238E27FC236}">
              <a16:creationId xmlns:a16="http://schemas.microsoft.com/office/drawing/2014/main" id="{7C861FDF-5A0F-479F-BD7D-5F1CFDCA7FCB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1" name="AutoShape 1">
          <a:extLst>
            <a:ext uri="{FF2B5EF4-FFF2-40B4-BE49-F238E27FC236}">
              <a16:creationId xmlns:a16="http://schemas.microsoft.com/office/drawing/2014/main" id="{6097FE86-EDE3-4A70-A920-43E93A2FB17A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2" name="AutoShape 1">
          <a:extLst>
            <a:ext uri="{FF2B5EF4-FFF2-40B4-BE49-F238E27FC236}">
              <a16:creationId xmlns:a16="http://schemas.microsoft.com/office/drawing/2014/main" id="{4B84273D-5EFB-45F4-8BCA-672B5F294D61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3" name="AutoShape 1">
          <a:extLst>
            <a:ext uri="{FF2B5EF4-FFF2-40B4-BE49-F238E27FC236}">
              <a16:creationId xmlns:a16="http://schemas.microsoft.com/office/drawing/2014/main" id="{F40DFBFB-2689-4182-8F9B-120B1DE50C49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4" name="AutoShape 1">
          <a:extLst>
            <a:ext uri="{FF2B5EF4-FFF2-40B4-BE49-F238E27FC236}">
              <a16:creationId xmlns:a16="http://schemas.microsoft.com/office/drawing/2014/main" id="{19B0E725-3D9E-4907-B5DC-0A50855611ED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5" name="AutoShape 1">
          <a:extLst>
            <a:ext uri="{FF2B5EF4-FFF2-40B4-BE49-F238E27FC236}">
              <a16:creationId xmlns:a16="http://schemas.microsoft.com/office/drawing/2014/main" id="{A93CE91D-5F20-40B2-92CC-ADE6F2C9A77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6" name="AutoShape 1">
          <a:extLst>
            <a:ext uri="{FF2B5EF4-FFF2-40B4-BE49-F238E27FC236}">
              <a16:creationId xmlns:a16="http://schemas.microsoft.com/office/drawing/2014/main" id="{8EC59989-3B0C-4D3B-AAFE-F0E89F79C0B7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27" name="AutoShape 1">
          <a:extLst>
            <a:ext uri="{FF2B5EF4-FFF2-40B4-BE49-F238E27FC236}">
              <a16:creationId xmlns:a16="http://schemas.microsoft.com/office/drawing/2014/main" id="{E33CCE72-5170-46D3-AD4A-4D405DFAA870}"/>
            </a:ext>
          </a:extLst>
        </xdr:cNvPr>
        <xdr:cNvSpPr>
          <a:spLocks noChangeAspect="1" noChangeArrowheads="1"/>
        </xdr:cNvSpPr>
      </xdr:nvSpPr>
      <xdr:spPr bwMode="auto">
        <a:xfrm>
          <a:off x="67437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28" name="AutoShape 1">
          <a:extLst>
            <a:ext uri="{FF2B5EF4-FFF2-40B4-BE49-F238E27FC236}">
              <a16:creationId xmlns:a16="http://schemas.microsoft.com/office/drawing/2014/main" id="{9255BEAC-BDF2-4344-9CA0-0CC75FEBD36F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29" name="AutoShape 1">
          <a:extLst>
            <a:ext uri="{FF2B5EF4-FFF2-40B4-BE49-F238E27FC236}">
              <a16:creationId xmlns:a16="http://schemas.microsoft.com/office/drawing/2014/main" id="{18115BAA-6096-4ACB-9803-675F20D0BB46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0" name="AutoShape 1">
          <a:extLst>
            <a:ext uri="{FF2B5EF4-FFF2-40B4-BE49-F238E27FC236}">
              <a16:creationId xmlns:a16="http://schemas.microsoft.com/office/drawing/2014/main" id="{60C0BAB4-E0F4-41F7-B7CF-9E1EBCDDA6CE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1" name="AutoShape 1">
          <a:extLst>
            <a:ext uri="{FF2B5EF4-FFF2-40B4-BE49-F238E27FC236}">
              <a16:creationId xmlns:a16="http://schemas.microsoft.com/office/drawing/2014/main" id="{3D72EA49-D67F-49A7-9E3F-6C9581D1CB39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2" name="AutoShape 1">
          <a:extLst>
            <a:ext uri="{FF2B5EF4-FFF2-40B4-BE49-F238E27FC236}">
              <a16:creationId xmlns:a16="http://schemas.microsoft.com/office/drawing/2014/main" id="{55FC468E-3C56-4E66-9381-E74AB18A5124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3" name="AutoShape 1">
          <a:extLst>
            <a:ext uri="{FF2B5EF4-FFF2-40B4-BE49-F238E27FC236}">
              <a16:creationId xmlns:a16="http://schemas.microsoft.com/office/drawing/2014/main" id="{6A435A52-EF2E-4B7E-96F9-37FCD6949D17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4" name="AutoShape 1">
          <a:extLst>
            <a:ext uri="{FF2B5EF4-FFF2-40B4-BE49-F238E27FC236}">
              <a16:creationId xmlns:a16="http://schemas.microsoft.com/office/drawing/2014/main" id="{3AEAB442-EB58-48C9-8877-3926103F79B7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5" name="AutoShape 1">
          <a:extLst>
            <a:ext uri="{FF2B5EF4-FFF2-40B4-BE49-F238E27FC236}">
              <a16:creationId xmlns:a16="http://schemas.microsoft.com/office/drawing/2014/main" id="{8BB58351-0788-4FE7-84C9-9BFBC718C9EE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6" name="AutoShape 1">
          <a:extLst>
            <a:ext uri="{FF2B5EF4-FFF2-40B4-BE49-F238E27FC236}">
              <a16:creationId xmlns:a16="http://schemas.microsoft.com/office/drawing/2014/main" id="{3E064EA2-80B1-408A-A077-E8B5B451EE88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7" name="AutoShape 1">
          <a:extLst>
            <a:ext uri="{FF2B5EF4-FFF2-40B4-BE49-F238E27FC236}">
              <a16:creationId xmlns:a16="http://schemas.microsoft.com/office/drawing/2014/main" id="{6AD1B843-6661-4222-911D-CBF42D14D8E5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8" name="AutoShape 1">
          <a:extLst>
            <a:ext uri="{FF2B5EF4-FFF2-40B4-BE49-F238E27FC236}">
              <a16:creationId xmlns:a16="http://schemas.microsoft.com/office/drawing/2014/main" id="{AB7D7C36-84E3-44C2-AC81-FF39DA228B26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39" name="AutoShape 1">
          <a:extLst>
            <a:ext uri="{FF2B5EF4-FFF2-40B4-BE49-F238E27FC236}">
              <a16:creationId xmlns:a16="http://schemas.microsoft.com/office/drawing/2014/main" id="{92B4B5C1-1E35-48D2-9058-2618AC7191CA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0" name="AutoShape 1">
          <a:extLst>
            <a:ext uri="{FF2B5EF4-FFF2-40B4-BE49-F238E27FC236}">
              <a16:creationId xmlns:a16="http://schemas.microsoft.com/office/drawing/2014/main" id="{79A8F3EA-26D6-4E2E-BEA5-7AA5540344A7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1" name="AutoShape 1">
          <a:extLst>
            <a:ext uri="{FF2B5EF4-FFF2-40B4-BE49-F238E27FC236}">
              <a16:creationId xmlns:a16="http://schemas.microsoft.com/office/drawing/2014/main" id="{01821B73-40BA-4547-934D-78A4FF38091D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2" name="AutoShape 1">
          <a:extLst>
            <a:ext uri="{FF2B5EF4-FFF2-40B4-BE49-F238E27FC236}">
              <a16:creationId xmlns:a16="http://schemas.microsoft.com/office/drawing/2014/main" id="{17B3F0BC-6E9C-408F-8A2D-4E5D4B88AAA3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3" name="AutoShape 1">
          <a:extLst>
            <a:ext uri="{FF2B5EF4-FFF2-40B4-BE49-F238E27FC236}">
              <a16:creationId xmlns:a16="http://schemas.microsoft.com/office/drawing/2014/main" id="{828CB3E3-D403-465A-ADB4-CD7BBE30379C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4" name="AutoShape 1">
          <a:extLst>
            <a:ext uri="{FF2B5EF4-FFF2-40B4-BE49-F238E27FC236}">
              <a16:creationId xmlns:a16="http://schemas.microsoft.com/office/drawing/2014/main" id="{FA22ADE4-FF1F-410D-981E-5E223F52FAB4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5" name="AutoShape 1">
          <a:extLst>
            <a:ext uri="{FF2B5EF4-FFF2-40B4-BE49-F238E27FC236}">
              <a16:creationId xmlns:a16="http://schemas.microsoft.com/office/drawing/2014/main" id="{49FF853A-BB91-4ED1-8A56-43116E1A6C96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6" name="AutoShape 1">
          <a:extLst>
            <a:ext uri="{FF2B5EF4-FFF2-40B4-BE49-F238E27FC236}">
              <a16:creationId xmlns:a16="http://schemas.microsoft.com/office/drawing/2014/main" id="{0B28D042-2222-439A-9774-712AEF4ABD4B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7" name="AutoShape 1">
          <a:extLst>
            <a:ext uri="{FF2B5EF4-FFF2-40B4-BE49-F238E27FC236}">
              <a16:creationId xmlns:a16="http://schemas.microsoft.com/office/drawing/2014/main" id="{C08DACCE-96F8-44C7-8FDE-8D79F227F0A2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8" name="AutoShape 1">
          <a:extLst>
            <a:ext uri="{FF2B5EF4-FFF2-40B4-BE49-F238E27FC236}">
              <a16:creationId xmlns:a16="http://schemas.microsoft.com/office/drawing/2014/main" id="{33475CB5-10AD-434A-939E-0812435319BF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49" name="AutoShape 1">
          <a:extLst>
            <a:ext uri="{FF2B5EF4-FFF2-40B4-BE49-F238E27FC236}">
              <a16:creationId xmlns:a16="http://schemas.microsoft.com/office/drawing/2014/main" id="{612AFD54-5EA5-4A95-94BC-C332B6E1250D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50" name="AutoShape 1">
          <a:extLst>
            <a:ext uri="{FF2B5EF4-FFF2-40B4-BE49-F238E27FC236}">
              <a16:creationId xmlns:a16="http://schemas.microsoft.com/office/drawing/2014/main" id="{1CA09C63-771F-4EEC-87FD-79D790D67E0C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51" name="AutoShape 1">
          <a:extLst>
            <a:ext uri="{FF2B5EF4-FFF2-40B4-BE49-F238E27FC236}">
              <a16:creationId xmlns:a16="http://schemas.microsoft.com/office/drawing/2014/main" id="{E8579FD1-9FC1-4999-8F58-0D0583F74E83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52" name="AutoShape 1">
          <a:extLst>
            <a:ext uri="{FF2B5EF4-FFF2-40B4-BE49-F238E27FC236}">
              <a16:creationId xmlns:a16="http://schemas.microsoft.com/office/drawing/2014/main" id="{EDACC45A-4022-4188-97E9-DE19F66A1EBA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53" name="AutoShape 1">
          <a:extLst>
            <a:ext uri="{FF2B5EF4-FFF2-40B4-BE49-F238E27FC236}">
              <a16:creationId xmlns:a16="http://schemas.microsoft.com/office/drawing/2014/main" id="{33DD6558-0E4D-449D-B41D-FFB246363271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54" name="AutoShape 1">
          <a:extLst>
            <a:ext uri="{FF2B5EF4-FFF2-40B4-BE49-F238E27FC236}">
              <a16:creationId xmlns:a16="http://schemas.microsoft.com/office/drawing/2014/main" id="{F7F10346-B75D-49C4-84F0-5C9A58D9B9E8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55" name="AutoShape 1">
          <a:extLst>
            <a:ext uri="{FF2B5EF4-FFF2-40B4-BE49-F238E27FC236}">
              <a16:creationId xmlns:a16="http://schemas.microsoft.com/office/drawing/2014/main" id="{340732CB-A831-436C-AD62-FDD46AD8C847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156" name="AutoShape 1">
          <a:extLst>
            <a:ext uri="{FF2B5EF4-FFF2-40B4-BE49-F238E27FC236}">
              <a16:creationId xmlns:a16="http://schemas.microsoft.com/office/drawing/2014/main" id="{E9FC5C57-4102-45DB-BD0F-46FCCE4FDB5A}"/>
            </a:ext>
          </a:extLst>
        </xdr:cNvPr>
        <xdr:cNvSpPr>
          <a:spLocks noChangeAspect="1" noChangeArrowheads="1"/>
        </xdr:cNvSpPr>
      </xdr:nvSpPr>
      <xdr:spPr bwMode="auto">
        <a:xfrm>
          <a:off x="1149667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57" name="AutoShape 1">
          <a:extLst>
            <a:ext uri="{FF2B5EF4-FFF2-40B4-BE49-F238E27FC236}">
              <a16:creationId xmlns:a16="http://schemas.microsoft.com/office/drawing/2014/main" id="{93A55827-7F2D-45CB-B96B-FBF93D09FF0A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58" name="AutoShape 1">
          <a:extLst>
            <a:ext uri="{FF2B5EF4-FFF2-40B4-BE49-F238E27FC236}">
              <a16:creationId xmlns:a16="http://schemas.microsoft.com/office/drawing/2014/main" id="{C7EE9107-B2D7-40AC-84B9-927721EB143F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59" name="AutoShape 1">
          <a:extLst>
            <a:ext uri="{FF2B5EF4-FFF2-40B4-BE49-F238E27FC236}">
              <a16:creationId xmlns:a16="http://schemas.microsoft.com/office/drawing/2014/main" id="{B2D46CCF-ECD3-4925-A262-8D767B5F0212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0" name="AutoShape 1">
          <a:extLst>
            <a:ext uri="{FF2B5EF4-FFF2-40B4-BE49-F238E27FC236}">
              <a16:creationId xmlns:a16="http://schemas.microsoft.com/office/drawing/2014/main" id="{25D82E33-6A2B-40E5-857D-5FDB986D6D0D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1" name="AutoShape 1">
          <a:extLst>
            <a:ext uri="{FF2B5EF4-FFF2-40B4-BE49-F238E27FC236}">
              <a16:creationId xmlns:a16="http://schemas.microsoft.com/office/drawing/2014/main" id="{2255E7CC-605E-4E6F-A70B-4D7C70A05BB0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2" name="AutoShape 1">
          <a:extLst>
            <a:ext uri="{FF2B5EF4-FFF2-40B4-BE49-F238E27FC236}">
              <a16:creationId xmlns:a16="http://schemas.microsoft.com/office/drawing/2014/main" id="{D3C35757-3DA8-42AA-9293-3C299115CAEE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3" name="AutoShape 1">
          <a:extLst>
            <a:ext uri="{FF2B5EF4-FFF2-40B4-BE49-F238E27FC236}">
              <a16:creationId xmlns:a16="http://schemas.microsoft.com/office/drawing/2014/main" id="{D9DF8D66-F8CF-4FD9-A057-40884CB0B40B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4" name="AutoShape 1">
          <a:extLst>
            <a:ext uri="{FF2B5EF4-FFF2-40B4-BE49-F238E27FC236}">
              <a16:creationId xmlns:a16="http://schemas.microsoft.com/office/drawing/2014/main" id="{2C63745D-5A6E-4702-B247-7E9627446CD9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5" name="AutoShape 1">
          <a:extLst>
            <a:ext uri="{FF2B5EF4-FFF2-40B4-BE49-F238E27FC236}">
              <a16:creationId xmlns:a16="http://schemas.microsoft.com/office/drawing/2014/main" id="{58F87483-3187-44CE-82AA-223C2773F78A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6" name="AutoShape 1">
          <a:extLst>
            <a:ext uri="{FF2B5EF4-FFF2-40B4-BE49-F238E27FC236}">
              <a16:creationId xmlns:a16="http://schemas.microsoft.com/office/drawing/2014/main" id="{8EACFA09-1B6E-4F14-820D-32C2086D4D14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7" name="AutoShape 1">
          <a:extLst>
            <a:ext uri="{FF2B5EF4-FFF2-40B4-BE49-F238E27FC236}">
              <a16:creationId xmlns:a16="http://schemas.microsoft.com/office/drawing/2014/main" id="{742754B4-E5A1-4FFA-8B9F-DD7E4E118A63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8" name="AutoShape 1">
          <a:extLst>
            <a:ext uri="{FF2B5EF4-FFF2-40B4-BE49-F238E27FC236}">
              <a16:creationId xmlns:a16="http://schemas.microsoft.com/office/drawing/2014/main" id="{58B66F2C-17D7-45FE-B910-080BE151BEA1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69" name="AutoShape 1">
          <a:extLst>
            <a:ext uri="{FF2B5EF4-FFF2-40B4-BE49-F238E27FC236}">
              <a16:creationId xmlns:a16="http://schemas.microsoft.com/office/drawing/2014/main" id="{ABF96110-E017-449D-BA20-4CFC868BD240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0" name="AutoShape 1">
          <a:extLst>
            <a:ext uri="{FF2B5EF4-FFF2-40B4-BE49-F238E27FC236}">
              <a16:creationId xmlns:a16="http://schemas.microsoft.com/office/drawing/2014/main" id="{9A82EB8B-6005-4A6F-8365-79C2A482DFD6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1" name="AutoShape 1">
          <a:extLst>
            <a:ext uri="{FF2B5EF4-FFF2-40B4-BE49-F238E27FC236}">
              <a16:creationId xmlns:a16="http://schemas.microsoft.com/office/drawing/2014/main" id="{046D4769-F528-4B86-8FB6-2CE8403E44A7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2" name="AutoShape 1">
          <a:extLst>
            <a:ext uri="{FF2B5EF4-FFF2-40B4-BE49-F238E27FC236}">
              <a16:creationId xmlns:a16="http://schemas.microsoft.com/office/drawing/2014/main" id="{C37DD5E0-7DBF-4C79-945C-B4E63093D11B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3" name="AutoShape 1">
          <a:extLst>
            <a:ext uri="{FF2B5EF4-FFF2-40B4-BE49-F238E27FC236}">
              <a16:creationId xmlns:a16="http://schemas.microsoft.com/office/drawing/2014/main" id="{0221357A-C080-4038-BF9E-A760AC8303BC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4" name="AutoShape 1">
          <a:extLst>
            <a:ext uri="{FF2B5EF4-FFF2-40B4-BE49-F238E27FC236}">
              <a16:creationId xmlns:a16="http://schemas.microsoft.com/office/drawing/2014/main" id="{97167FF6-0797-428A-ABE4-E7D7BC069050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5" name="AutoShape 1">
          <a:extLst>
            <a:ext uri="{FF2B5EF4-FFF2-40B4-BE49-F238E27FC236}">
              <a16:creationId xmlns:a16="http://schemas.microsoft.com/office/drawing/2014/main" id="{370F0DA9-4136-42B1-9963-E29899229C84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6" name="AutoShape 1">
          <a:extLst>
            <a:ext uri="{FF2B5EF4-FFF2-40B4-BE49-F238E27FC236}">
              <a16:creationId xmlns:a16="http://schemas.microsoft.com/office/drawing/2014/main" id="{7AECDFCE-6764-4FD2-91CA-7669A8ABD171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7" name="AutoShape 1">
          <a:extLst>
            <a:ext uri="{FF2B5EF4-FFF2-40B4-BE49-F238E27FC236}">
              <a16:creationId xmlns:a16="http://schemas.microsoft.com/office/drawing/2014/main" id="{11067608-663D-45A6-A98B-BD54A5246D15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8" name="AutoShape 1">
          <a:extLst>
            <a:ext uri="{FF2B5EF4-FFF2-40B4-BE49-F238E27FC236}">
              <a16:creationId xmlns:a16="http://schemas.microsoft.com/office/drawing/2014/main" id="{6C6DACE1-8E73-4407-BF7A-46F4D2D4874F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79" name="AutoShape 1">
          <a:extLst>
            <a:ext uri="{FF2B5EF4-FFF2-40B4-BE49-F238E27FC236}">
              <a16:creationId xmlns:a16="http://schemas.microsoft.com/office/drawing/2014/main" id="{70403F5D-EFDC-4852-A444-4E19F0C320F2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80" name="AutoShape 1">
          <a:extLst>
            <a:ext uri="{FF2B5EF4-FFF2-40B4-BE49-F238E27FC236}">
              <a16:creationId xmlns:a16="http://schemas.microsoft.com/office/drawing/2014/main" id="{9ED2A634-DF23-4D9C-B442-700C5AED92A7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81" name="AutoShape 1">
          <a:extLst>
            <a:ext uri="{FF2B5EF4-FFF2-40B4-BE49-F238E27FC236}">
              <a16:creationId xmlns:a16="http://schemas.microsoft.com/office/drawing/2014/main" id="{B773E058-B278-4AF4-9C46-7C9EF6247047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82" name="AutoShape 1">
          <a:extLst>
            <a:ext uri="{FF2B5EF4-FFF2-40B4-BE49-F238E27FC236}">
              <a16:creationId xmlns:a16="http://schemas.microsoft.com/office/drawing/2014/main" id="{61355232-13FB-4FB8-9BF3-256F69935B79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83" name="AutoShape 1">
          <a:extLst>
            <a:ext uri="{FF2B5EF4-FFF2-40B4-BE49-F238E27FC236}">
              <a16:creationId xmlns:a16="http://schemas.microsoft.com/office/drawing/2014/main" id="{831200A2-FE36-420A-B6D6-5272A4601122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84" name="AutoShape 1">
          <a:extLst>
            <a:ext uri="{FF2B5EF4-FFF2-40B4-BE49-F238E27FC236}">
              <a16:creationId xmlns:a16="http://schemas.microsoft.com/office/drawing/2014/main" id="{367107A2-5966-4DFC-BAB3-B6CDED9E1DCC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85" name="AutoShape 1">
          <a:extLst>
            <a:ext uri="{FF2B5EF4-FFF2-40B4-BE49-F238E27FC236}">
              <a16:creationId xmlns:a16="http://schemas.microsoft.com/office/drawing/2014/main" id="{EA9610EA-1FAE-4B41-A121-70B18D1C5F8F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</xdr:row>
      <xdr:rowOff>0</xdr:rowOff>
    </xdr:from>
    <xdr:ext cx="297657" cy="323850"/>
    <xdr:sp macro="" textlink="">
      <xdr:nvSpPr>
        <xdr:cNvPr id="186" name="AutoShape 1">
          <a:extLst>
            <a:ext uri="{FF2B5EF4-FFF2-40B4-BE49-F238E27FC236}">
              <a16:creationId xmlns:a16="http://schemas.microsoft.com/office/drawing/2014/main" id="{C1C31DBC-C7DB-4FCB-92E4-EDB7A523EAED}"/>
            </a:ext>
          </a:extLst>
        </xdr:cNvPr>
        <xdr:cNvSpPr>
          <a:spLocks noChangeAspect="1" noChangeArrowheads="1"/>
        </xdr:cNvSpPr>
      </xdr:nvSpPr>
      <xdr:spPr bwMode="auto">
        <a:xfrm>
          <a:off x="12287250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87" name="AutoShape 1">
          <a:extLst>
            <a:ext uri="{FF2B5EF4-FFF2-40B4-BE49-F238E27FC236}">
              <a16:creationId xmlns:a16="http://schemas.microsoft.com/office/drawing/2014/main" id="{1D6D9510-715A-4C8A-9B1C-CE62F53DD499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88" name="AutoShape 1">
          <a:extLst>
            <a:ext uri="{FF2B5EF4-FFF2-40B4-BE49-F238E27FC236}">
              <a16:creationId xmlns:a16="http://schemas.microsoft.com/office/drawing/2014/main" id="{1B27C178-1987-4DF3-8ED0-C75CDDCC6C2A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89" name="AutoShape 1">
          <a:extLst>
            <a:ext uri="{FF2B5EF4-FFF2-40B4-BE49-F238E27FC236}">
              <a16:creationId xmlns:a16="http://schemas.microsoft.com/office/drawing/2014/main" id="{AA97684E-7061-4307-A6CE-5D71626B06C3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0" name="AutoShape 1">
          <a:extLst>
            <a:ext uri="{FF2B5EF4-FFF2-40B4-BE49-F238E27FC236}">
              <a16:creationId xmlns:a16="http://schemas.microsoft.com/office/drawing/2014/main" id="{620AD96E-88A2-48CA-85F8-120841E69149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1" name="AutoShape 1">
          <a:extLst>
            <a:ext uri="{FF2B5EF4-FFF2-40B4-BE49-F238E27FC236}">
              <a16:creationId xmlns:a16="http://schemas.microsoft.com/office/drawing/2014/main" id="{8C253A4B-A669-4CF4-BE74-550B6D788CFF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2" name="AutoShape 1">
          <a:extLst>
            <a:ext uri="{FF2B5EF4-FFF2-40B4-BE49-F238E27FC236}">
              <a16:creationId xmlns:a16="http://schemas.microsoft.com/office/drawing/2014/main" id="{0DC805D8-39C8-4CDA-9B9D-DEB73A1AD044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3" name="AutoShape 1">
          <a:extLst>
            <a:ext uri="{FF2B5EF4-FFF2-40B4-BE49-F238E27FC236}">
              <a16:creationId xmlns:a16="http://schemas.microsoft.com/office/drawing/2014/main" id="{2AA37DB9-05EE-4B67-9AB4-EB72D67F45A8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4" name="AutoShape 1">
          <a:extLst>
            <a:ext uri="{FF2B5EF4-FFF2-40B4-BE49-F238E27FC236}">
              <a16:creationId xmlns:a16="http://schemas.microsoft.com/office/drawing/2014/main" id="{9B10F9A2-AB5D-4965-BD3E-B4EDD4F7F317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5" name="AutoShape 1">
          <a:extLst>
            <a:ext uri="{FF2B5EF4-FFF2-40B4-BE49-F238E27FC236}">
              <a16:creationId xmlns:a16="http://schemas.microsoft.com/office/drawing/2014/main" id="{B0B5B66E-095D-45C0-A28F-276026E0D06B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6" name="AutoShape 1">
          <a:extLst>
            <a:ext uri="{FF2B5EF4-FFF2-40B4-BE49-F238E27FC236}">
              <a16:creationId xmlns:a16="http://schemas.microsoft.com/office/drawing/2014/main" id="{55922F15-061E-43FC-B99B-7A7EA8EF02A6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7" name="AutoShape 1">
          <a:extLst>
            <a:ext uri="{FF2B5EF4-FFF2-40B4-BE49-F238E27FC236}">
              <a16:creationId xmlns:a16="http://schemas.microsoft.com/office/drawing/2014/main" id="{CE81F6AC-D3F6-4429-BBA1-8B0FBC4C53CB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</xdr:row>
      <xdr:rowOff>0</xdr:rowOff>
    </xdr:from>
    <xdr:ext cx="297657" cy="323850"/>
    <xdr:sp macro="" textlink="">
      <xdr:nvSpPr>
        <xdr:cNvPr id="198" name="AutoShape 1">
          <a:extLst>
            <a:ext uri="{FF2B5EF4-FFF2-40B4-BE49-F238E27FC236}">
              <a16:creationId xmlns:a16="http://schemas.microsoft.com/office/drawing/2014/main" id="{5B244212-0B76-43DF-BC79-7C6A7D799979}"/>
            </a:ext>
          </a:extLst>
        </xdr:cNvPr>
        <xdr:cNvSpPr>
          <a:spLocks noChangeAspect="1" noChangeArrowheads="1"/>
        </xdr:cNvSpPr>
      </xdr:nvSpPr>
      <xdr:spPr bwMode="auto">
        <a:xfrm>
          <a:off x="4295775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199" name="AutoShape 1">
          <a:extLst>
            <a:ext uri="{FF2B5EF4-FFF2-40B4-BE49-F238E27FC236}">
              <a16:creationId xmlns:a16="http://schemas.microsoft.com/office/drawing/2014/main" id="{B920A352-6A99-4326-BC93-2B1C62C6FF7A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0" name="AutoShape 1">
          <a:extLst>
            <a:ext uri="{FF2B5EF4-FFF2-40B4-BE49-F238E27FC236}">
              <a16:creationId xmlns:a16="http://schemas.microsoft.com/office/drawing/2014/main" id="{45FF44AC-1CB3-4916-8545-AF5D8F5F0B71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1" name="AutoShape 1">
          <a:extLst>
            <a:ext uri="{FF2B5EF4-FFF2-40B4-BE49-F238E27FC236}">
              <a16:creationId xmlns:a16="http://schemas.microsoft.com/office/drawing/2014/main" id="{262A415F-745F-4311-9CA5-AC6BEC6D4256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2" name="AutoShape 1">
          <a:extLst>
            <a:ext uri="{FF2B5EF4-FFF2-40B4-BE49-F238E27FC236}">
              <a16:creationId xmlns:a16="http://schemas.microsoft.com/office/drawing/2014/main" id="{B9CE85E7-E151-4678-BBDF-9EDEAB2319D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3" name="AutoShape 1">
          <a:extLst>
            <a:ext uri="{FF2B5EF4-FFF2-40B4-BE49-F238E27FC236}">
              <a16:creationId xmlns:a16="http://schemas.microsoft.com/office/drawing/2014/main" id="{2D788B28-5173-4BEC-BD25-39F56751E9BB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4" name="AutoShape 1">
          <a:extLst>
            <a:ext uri="{FF2B5EF4-FFF2-40B4-BE49-F238E27FC236}">
              <a16:creationId xmlns:a16="http://schemas.microsoft.com/office/drawing/2014/main" id="{11B8D79B-775E-4041-AD34-164C999DDE2A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5" name="AutoShape 1">
          <a:extLst>
            <a:ext uri="{FF2B5EF4-FFF2-40B4-BE49-F238E27FC236}">
              <a16:creationId xmlns:a16="http://schemas.microsoft.com/office/drawing/2014/main" id="{9720D27D-A5EE-47D8-A09F-00CEFF6D1DFE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6" name="AutoShape 1">
          <a:extLst>
            <a:ext uri="{FF2B5EF4-FFF2-40B4-BE49-F238E27FC236}">
              <a16:creationId xmlns:a16="http://schemas.microsoft.com/office/drawing/2014/main" id="{8B65DA7C-095A-4564-9DB4-80B56C6E5F56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7" name="AutoShape 1">
          <a:extLst>
            <a:ext uri="{FF2B5EF4-FFF2-40B4-BE49-F238E27FC236}">
              <a16:creationId xmlns:a16="http://schemas.microsoft.com/office/drawing/2014/main" id="{56397E82-9784-4ECE-997E-96675045DFF8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8" name="AutoShape 1">
          <a:extLst>
            <a:ext uri="{FF2B5EF4-FFF2-40B4-BE49-F238E27FC236}">
              <a16:creationId xmlns:a16="http://schemas.microsoft.com/office/drawing/2014/main" id="{7040D5DA-F519-4DD9-B315-4E35E8005082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09" name="AutoShape 1">
          <a:extLst>
            <a:ext uri="{FF2B5EF4-FFF2-40B4-BE49-F238E27FC236}">
              <a16:creationId xmlns:a16="http://schemas.microsoft.com/office/drawing/2014/main" id="{F51C5058-0A63-45CD-88EA-E8B16699188C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0" name="AutoShape 1">
          <a:extLst>
            <a:ext uri="{FF2B5EF4-FFF2-40B4-BE49-F238E27FC236}">
              <a16:creationId xmlns:a16="http://schemas.microsoft.com/office/drawing/2014/main" id="{5A131437-1DAD-4F6A-B883-144ED58770D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1" name="AutoShape 1">
          <a:extLst>
            <a:ext uri="{FF2B5EF4-FFF2-40B4-BE49-F238E27FC236}">
              <a16:creationId xmlns:a16="http://schemas.microsoft.com/office/drawing/2014/main" id="{B022FA3A-3A96-4486-9D89-3AC2A97F727D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2" name="AutoShape 1">
          <a:extLst>
            <a:ext uri="{FF2B5EF4-FFF2-40B4-BE49-F238E27FC236}">
              <a16:creationId xmlns:a16="http://schemas.microsoft.com/office/drawing/2014/main" id="{579203D3-4279-4FA3-8B21-6D05511B8D8A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3" name="AutoShape 1">
          <a:extLst>
            <a:ext uri="{FF2B5EF4-FFF2-40B4-BE49-F238E27FC236}">
              <a16:creationId xmlns:a16="http://schemas.microsoft.com/office/drawing/2014/main" id="{3724C59C-B5AA-4528-BB83-B938F58D94F0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0A5904E5-E6D7-4D6E-B4EF-B34B19062E3A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5" name="AutoShape 1">
          <a:extLst>
            <a:ext uri="{FF2B5EF4-FFF2-40B4-BE49-F238E27FC236}">
              <a16:creationId xmlns:a16="http://schemas.microsoft.com/office/drawing/2014/main" id="{BEB8A2E6-2AEB-4E9D-A726-376FACEB67BB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6" name="AutoShape 1">
          <a:extLst>
            <a:ext uri="{FF2B5EF4-FFF2-40B4-BE49-F238E27FC236}">
              <a16:creationId xmlns:a16="http://schemas.microsoft.com/office/drawing/2014/main" id="{111B818E-E342-43BD-A88A-B1CC5286760A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54325961-0216-418B-A0ED-22CF4EB52A3B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8" name="AutoShape 1">
          <a:extLst>
            <a:ext uri="{FF2B5EF4-FFF2-40B4-BE49-F238E27FC236}">
              <a16:creationId xmlns:a16="http://schemas.microsoft.com/office/drawing/2014/main" id="{5764B9B1-B62C-4681-B0C1-57D8D7ED3878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19" name="AutoShape 1">
          <a:extLst>
            <a:ext uri="{FF2B5EF4-FFF2-40B4-BE49-F238E27FC236}">
              <a16:creationId xmlns:a16="http://schemas.microsoft.com/office/drawing/2014/main" id="{514AE91B-583A-40A3-8DD8-84A770F59891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0" name="AutoShape 1">
          <a:extLst>
            <a:ext uri="{FF2B5EF4-FFF2-40B4-BE49-F238E27FC236}">
              <a16:creationId xmlns:a16="http://schemas.microsoft.com/office/drawing/2014/main" id="{A4DCC818-C56E-4452-9C74-3F81B4F8C989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1" name="AutoShape 1">
          <a:extLst>
            <a:ext uri="{FF2B5EF4-FFF2-40B4-BE49-F238E27FC236}">
              <a16:creationId xmlns:a16="http://schemas.microsoft.com/office/drawing/2014/main" id="{A9B9C6A9-8EAA-4EC2-9E99-D2D5A8DA27B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5E04782E-03B3-46EC-9601-8E44E475457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3" name="AutoShape 1">
          <a:extLst>
            <a:ext uri="{FF2B5EF4-FFF2-40B4-BE49-F238E27FC236}">
              <a16:creationId xmlns:a16="http://schemas.microsoft.com/office/drawing/2014/main" id="{215AD939-E4FA-4258-8351-735909ED981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4" name="AutoShape 1">
          <a:extLst>
            <a:ext uri="{FF2B5EF4-FFF2-40B4-BE49-F238E27FC236}">
              <a16:creationId xmlns:a16="http://schemas.microsoft.com/office/drawing/2014/main" id="{ADCA1DBF-1C4D-4A62-B616-A4B47FC5FADC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5" name="AutoShape 1">
          <a:extLst>
            <a:ext uri="{FF2B5EF4-FFF2-40B4-BE49-F238E27FC236}">
              <a16:creationId xmlns:a16="http://schemas.microsoft.com/office/drawing/2014/main" id="{D4857117-A6CA-48B7-AC27-645ADD272C0F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6" name="AutoShape 1">
          <a:extLst>
            <a:ext uri="{FF2B5EF4-FFF2-40B4-BE49-F238E27FC236}">
              <a16:creationId xmlns:a16="http://schemas.microsoft.com/office/drawing/2014/main" id="{DF4B987C-6215-4AB6-83CE-C58DA0ED4AB1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7" name="AutoShape 1">
          <a:extLst>
            <a:ext uri="{FF2B5EF4-FFF2-40B4-BE49-F238E27FC236}">
              <a16:creationId xmlns:a16="http://schemas.microsoft.com/office/drawing/2014/main" id="{D179939C-82D3-463A-963D-C6AB2D2BAEB2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2</xdr:row>
      <xdr:rowOff>0</xdr:rowOff>
    </xdr:from>
    <xdr:ext cx="297657" cy="323850"/>
    <xdr:sp macro="" textlink="">
      <xdr:nvSpPr>
        <xdr:cNvPr id="228" name="AutoShape 1">
          <a:extLst>
            <a:ext uri="{FF2B5EF4-FFF2-40B4-BE49-F238E27FC236}">
              <a16:creationId xmlns:a16="http://schemas.microsoft.com/office/drawing/2014/main" id="{53A1B542-1D34-4849-902C-16647364A528}"/>
            </a:ext>
          </a:extLst>
        </xdr:cNvPr>
        <xdr:cNvSpPr>
          <a:spLocks noChangeAspect="1" noChangeArrowheads="1"/>
        </xdr:cNvSpPr>
      </xdr:nvSpPr>
      <xdr:spPr bwMode="auto">
        <a:xfrm>
          <a:off x="4114800" y="10477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29" name="AutoShape 1">
          <a:extLst>
            <a:ext uri="{FF2B5EF4-FFF2-40B4-BE49-F238E27FC236}">
              <a16:creationId xmlns:a16="http://schemas.microsoft.com/office/drawing/2014/main" id="{0AF677B9-A392-4D33-A7A5-8506EA8FFBD2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0" name="AutoShape 1">
          <a:extLst>
            <a:ext uri="{FF2B5EF4-FFF2-40B4-BE49-F238E27FC236}">
              <a16:creationId xmlns:a16="http://schemas.microsoft.com/office/drawing/2014/main" id="{22B73EB0-1107-49C8-9969-2A2AE258AC54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1" name="AutoShape 1">
          <a:extLst>
            <a:ext uri="{FF2B5EF4-FFF2-40B4-BE49-F238E27FC236}">
              <a16:creationId xmlns:a16="http://schemas.microsoft.com/office/drawing/2014/main" id="{C7C847B5-B2ED-48B5-9537-E3A22850933D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2" name="AutoShape 1">
          <a:extLst>
            <a:ext uri="{FF2B5EF4-FFF2-40B4-BE49-F238E27FC236}">
              <a16:creationId xmlns:a16="http://schemas.microsoft.com/office/drawing/2014/main" id="{A80128E1-6999-4A1A-998D-09C6474F7901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3" name="AutoShape 1">
          <a:extLst>
            <a:ext uri="{FF2B5EF4-FFF2-40B4-BE49-F238E27FC236}">
              <a16:creationId xmlns:a16="http://schemas.microsoft.com/office/drawing/2014/main" id="{18CECB85-C5F2-4611-9EAF-5B1BE210DCA8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4" name="AutoShape 1">
          <a:extLst>
            <a:ext uri="{FF2B5EF4-FFF2-40B4-BE49-F238E27FC236}">
              <a16:creationId xmlns:a16="http://schemas.microsoft.com/office/drawing/2014/main" id="{15102049-F38A-4D26-9F31-F8A164D5A71B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5" name="AutoShape 1">
          <a:extLst>
            <a:ext uri="{FF2B5EF4-FFF2-40B4-BE49-F238E27FC236}">
              <a16:creationId xmlns:a16="http://schemas.microsoft.com/office/drawing/2014/main" id="{7594E9FC-7A88-49BB-B489-D9F510C556AA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6" name="AutoShape 1">
          <a:extLst>
            <a:ext uri="{FF2B5EF4-FFF2-40B4-BE49-F238E27FC236}">
              <a16:creationId xmlns:a16="http://schemas.microsoft.com/office/drawing/2014/main" id="{995497A3-C10E-4DE8-8C0C-5804CE19EC6F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7" name="AutoShape 1">
          <a:extLst>
            <a:ext uri="{FF2B5EF4-FFF2-40B4-BE49-F238E27FC236}">
              <a16:creationId xmlns:a16="http://schemas.microsoft.com/office/drawing/2014/main" id="{5EB85FF7-6072-4276-85F3-6F4784F70B09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8" name="AutoShape 1">
          <a:extLst>
            <a:ext uri="{FF2B5EF4-FFF2-40B4-BE49-F238E27FC236}">
              <a16:creationId xmlns:a16="http://schemas.microsoft.com/office/drawing/2014/main" id="{ACC24ED6-BB4B-4B2A-A130-1D77B1AD4C86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39" name="AutoShape 1">
          <a:extLst>
            <a:ext uri="{FF2B5EF4-FFF2-40B4-BE49-F238E27FC236}">
              <a16:creationId xmlns:a16="http://schemas.microsoft.com/office/drawing/2014/main" id="{DDDF31C9-6EE4-4B3B-AF75-4776A5AE49A2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0" name="AutoShape 1">
          <a:extLst>
            <a:ext uri="{FF2B5EF4-FFF2-40B4-BE49-F238E27FC236}">
              <a16:creationId xmlns:a16="http://schemas.microsoft.com/office/drawing/2014/main" id="{2B81A97A-49D3-4122-96DC-3CF53D07F793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1" name="AutoShape 1">
          <a:extLst>
            <a:ext uri="{FF2B5EF4-FFF2-40B4-BE49-F238E27FC236}">
              <a16:creationId xmlns:a16="http://schemas.microsoft.com/office/drawing/2014/main" id="{FC70EDD1-0E9C-4D0C-A789-CC86CD66B7E5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2" name="AutoShape 1">
          <a:extLst>
            <a:ext uri="{FF2B5EF4-FFF2-40B4-BE49-F238E27FC236}">
              <a16:creationId xmlns:a16="http://schemas.microsoft.com/office/drawing/2014/main" id="{42729688-7E84-4958-8055-A0D0930A3B8B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3" name="AutoShape 1">
          <a:extLst>
            <a:ext uri="{FF2B5EF4-FFF2-40B4-BE49-F238E27FC236}">
              <a16:creationId xmlns:a16="http://schemas.microsoft.com/office/drawing/2014/main" id="{19D747C3-F03D-4899-B959-5145B9A60FEC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4" name="AutoShape 1">
          <a:extLst>
            <a:ext uri="{FF2B5EF4-FFF2-40B4-BE49-F238E27FC236}">
              <a16:creationId xmlns:a16="http://schemas.microsoft.com/office/drawing/2014/main" id="{35D8C7C0-89AB-4E49-A7AE-FC27E30A1268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5" name="AutoShape 1">
          <a:extLst>
            <a:ext uri="{FF2B5EF4-FFF2-40B4-BE49-F238E27FC236}">
              <a16:creationId xmlns:a16="http://schemas.microsoft.com/office/drawing/2014/main" id="{DE42664D-B4E4-43DB-AA87-C047F955579B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6" name="AutoShape 1">
          <a:extLst>
            <a:ext uri="{FF2B5EF4-FFF2-40B4-BE49-F238E27FC236}">
              <a16:creationId xmlns:a16="http://schemas.microsoft.com/office/drawing/2014/main" id="{E9369542-FCE0-4A94-A06A-7DB529222038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7" name="AutoShape 1">
          <a:extLst>
            <a:ext uri="{FF2B5EF4-FFF2-40B4-BE49-F238E27FC236}">
              <a16:creationId xmlns:a16="http://schemas.microsoft.com/office/drawing/2014/main" id="{1B6E181F-AFD3-48CA-A0FD-15918FA1A4CA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8" name="AutoShape 1">
          <a:extLst>
            <a:ext uri="{FF2B5EF4-FFF2-40B4-BE49-F238E27FC236}">
              <a16:creationId xmlns:a16="http://schemas.microsoft.com/office/drawing/2014/main" id="{54A4F4A3-CD87-4C13-B8E6-A5ED2C41943B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49" name="AutoShape 1">
          <a:extLst>
            <a:ext uri="{FF2B5EF4-FFF2-40B4-BE49-F238E27FC236}">
              <a16:creationId xmlns:a16="http://schemas.microsoft.com/office/drawing/2014/main" id="{4C1F8E20-D4DE-43BD-A66B-0491677BB5FD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0" name="AutoShape 1">
          <a:extLst>
            <a:ext uri="{FF2B5EF4-FFF2-40B4-BE49-F238E27FC236}">
              <a16:creationId xmlns:a16="http://schemas.microsoft.com/office/drawing/2014/main" id="{B4E9266C-EE9C-43C7-8FA3-09325CB19EA5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1" name="AutoShape 1">
          <a:extLst>
            <a:ext uri="{FF2B5EF4-FFF2-40B4-BE49-F238E27FC236}">
              <a16:creationId xmlns:a16="http://schemas.microsoft.com/office/drawing/2014/main" id="{7C861FDF-5A0F-479F-BD7D-5F1CFDCA7FCB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2" name="AutoShape 1">
          <a:extLst>
            <a:ext uri="{FF2B5EF4-FFF2-40B4-BE49-F238E27FC236}">
              <a16:creationId xmlns:a16="http://schemas.microsoft.com/office/drawing/2014/main" id="{6097FE86-EDE3-4A70-A920-43E93A2FB17A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3" name="AutoShape 1">
          <a:extLst>
            <a:ext uri="{FF2B5EF4-FFF2-40B4-BE49-F238E27FC236}">
              <a16:creationId xmlns:a16="http://schemas.microsoft.com/office/drawing/2014/main" id="{4B84273D-5EFB-45F4-8BCA-672B5F294D61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4" name="AutoShape 1">
          <a:extLst>
            <a:ext uri="{FF2B5EF4-FFF2-40B4-BE49-F238E27FC236}">
              <a16:creationId xmlns:a16="http://schemas.microsoft.com/office/drawing/2014/main" id="{F40DFBFB-2689-4182-8F9B-120B1DE50C49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5" name="AutoShape 1">
          <a:extLst>
            <a:ext uri="{FF2B5EF4-FFF2-40B4-BE49-F238E27FC236}">
              <a16:creationId xmlns:a16="http://schemas.microsoft.com/office/drawing/2014/main" id="{19B0E725-3D9E-4907-B5DC-0A50855611ED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6" name="AutoShape 1">
          <a:extLst>
            <a:ext uri="{FF2B5EF4-FFF2-40B4-BE49-F238E27FC236}">
              <a16:creationId xmlns:a16="http://schemas.microsoft.com/office/drawing/2014/main" id="{A93CE91D-5F20-40B2-92CC-ADE6F2C9A770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7" name="AutoShape 1">
          <a:extLst>
            <a:ext uri="{FF2B5EF4-FFF2-40B4-BE49-F238E27FC236}">
              <a16:creationId xmlns:a16="http://schemas.microsoft.com/office/drawing/2014/main" id="{8EC59989-3B0C-4D3B-AAFE-F0E89F79C0B7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8" name="AutoShape 1">
          <a:extLst>
            <a:ext uri="{FF2B5EF4-FFF2-40B4-BE49-F238E27FC236}">
              <a16:creationId xmlns:a16="http://schemas.microsoft.com/office/drawing/2014/main" id="{E33CCE72-5170-46D3-AD4A-4D405DFAA870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59" name="AutoShape 1">
          <a:extLst>
            <a:ext uri="{FF2B5EF4-FFF2-40B4-BE49-F238E27FC236}">
              <a16:creationId xmlns:a16="http://schemas.microsoft.com/office/drawing/2014/main" id="{1D6D9510-715A-4C8A-9B1C-CE62F53DD499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0" name="AutoShape 1">
          <a:extLst>
            <a:ext uri="{FF2B5EF4-FFF2-40B4-BE49-F238E27FC236}">
              <a16:creationId xmlns:a16="http://schemas.microsoft.com/office/drawing/2014/main" id="{1B27C178-1987-4DF3-8ED0-C75CDDCC6C2A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1" name="AutoShape 1">
          <a:extLst>
            <a:ext uri="{FF2B5EF4-FFF2-40B4-BE49-F238E27FC236}">
              <a16:creationId xmlns:a16="http://schemas.microsoft.com/office/drawing/2014/main" id="{AA97684E-7061-4307-A6CE-5D71626B06C3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2" name="AutoShape 1">
          <a:extLst>
            <a:ext uri="{FF2B5EF4-FFF2-40B4-BE49-F238E27FC236}">
              <a16:creationId xmlns:a16="http://schemas.microsoft.com/office/drawing/2014/main" id="{620AD96E-88A2-48CA-85F8-120841E69149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3" name="AutoShape 1">
          <a:extLst>
            <a:ext uri="{FF2B5EF4-FFF2-40B4-BE49-F238E27FC236}">
              <a16:creationId xmlns:a16="http://schemas.microsoft.com/office/drawing/2014/main" id="{8C253A4B-A669-4CF4-BE74-550B6D788CFF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4" name="AutoShape 1">
          <a:extLst>
            <a:ext uri="{FF2B5EF4-FFF2-40B4-BE49-F238E27FC236}">
              <a16:creationId xmlns:a16="http://schemas.microsoft.com/office/drawing/2014/main" id="{0DC805D8-39C8-4CDA-9B9D-DEB73A1AD044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5" name="AutoShape 1">
          <a:extLst>
            <a:ext uri="{FF2B5EF4-FFF2-40B4-BE49-F238E27FC236}">
              <a16:creationId xmlns:a16="http://schemas.microsoft.com/office/drawing/2014/main" id="{2AA37DB9-05EE-4B67-9AB4-EB72D67F45A8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6" name="AutoShape 1">
          <a:extLst>
            <a:ext uri="{FF2B5EF4-FFF2-40B4-BE49-F238E27FC236}">
              <a16:creationId xmlns:a16="http://schemas.microsoft.com/office/drawing/2014/main" id="{9B10F9A2-AB5D-4965-BD3E-B4EDD4F7F317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7" name="AutoShape 1">
          <a:extLst>
            <a:ext uri="{FF2B5EF4-FFF2-40B4-BE49-F238E27FC236}">
              <a16:creationId xmlns:a16="http://schemas.microsoft.com/office/drawing/2014/main" id="{B0B5B66E-095D-45C0-A28F-276026E0D06B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8" name="AutoShape 1">
          <a:extLst>
            <a:ext uri="{FF2B5EF4-FFF2-40B4-BE49-F238E27FC236}">
              <a16:creationId xmlns:a16="http://schemas.microsoft.com/office/drawing/2014/main" id="{55922F15-061E-43FC-B99B-7A7EA8EF02A6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69" name="AutoShape 1">
          <a:extLst>
            <a:ext uri="{FF2B5EF4-FFF2-40B4-BE49-F238E27FC236}">
              <a16:creationId xmlns:a16="http://schemas.microsoft.com/office/drawing/2014/main" id="{CE81F6AC-D3F6-4429-BBA1-8B0FBC4C53CB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</xdr:row>
      <xdr:rowOff>0</xdr:rowOff>
    </xdr:from>
    <xdr:ext cx="297657" cy="323850"/>
    <xdr:sp macro="" textlink="">
      <xdr:nvSpPr>
        <xdr:cNvPr id="270" name="AutoShape 1">
          <a:extLst>
            <a:ext uri="{FF2B5EF4-FFF2-40B4-BE49-F238E27FC236}">
              <a16:creationId xmlns:a16="http://schemas.microsoft.com/office/drawing/2014/main" id="{5B244212-0B76-43DF-BC79-7C6A7D799979}"/>
            </a:ext>
          </a:extLst>
        </xdr:cNvPr>
        <xdr:cNvSpPr>
          <a:spLocks noChangeAspect="1" noChangeArrowheads="1"/>
        </xdr:cNvSpPr>
      </xdr:nvSpPr>
      <xdr:spPr bwMode="auto">
        <a:xfrm>
          <a:off x="7210425" y="466725"/>
          <a:ext cx="297657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2" name="Imagem 1">
          <a:extLst>
            <a:ext uri="{FF2B5EF4-FFF2-40B4-BE49-F238E27FC236}">
              <a16:creationId xmlns:a16="http://schemas.microsoft.com/office/drawing/2014/main" id="{0DD5288A-071A-48C9-900E-DE588BA5C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99A041C5-6E49-49FB-883A-626650334171}"/>
            </a:ext>
          </a:extLst>
        </xdr:cNvPr>
        <xdr:cNvSpPr/>
      </xdr:nvSpPr>
      <xdr:spPr>
        <a:xfrm>
          <a:off x="2695572" y="107016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15</xdr:col>
      <xdr:colOff>575120</xdr:colOff>
      <xdr:row>2</xdr:row>
      <xdr:rowOff>89648</xdr:rowOff>
    </xdr:from>
    <xdr:ext cx="184730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17CA858A-C732-4E14-A87C-EC93BFC52437}"/>
            </a:ext>
          </a:extLst>
        </xdr:cNvPr>
        <xdr:cNvSpPr/>
      </xdr:nvSpPr>
      <xdr:spPr>
        <a:xfrm>
          <a:off x="7130561" y="941295"/>
          <a:ext cx="18473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oneCellAnchor>
    <xdr:from>
      <xdr:col>13</xdr:col>
      <xdr:colOff>216532</xdr:colOff>
      <xdr:row>2</xdr:row>
      <xdr:rowOff>78443</xdr:rowOff>
    </xdr:from>
    <xdr:ext cx="3801810" cy="624595"/>
    <xdr:sp macro="" textlink="">
      <xdr:nvSpPr>
        <xdr:cNvPr id="6" name="Retângulo 5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315208" y="930090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333ABF28-AFBB-420A-8ED2-052E08203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862E5FD1-7B90-4B86-B6BA-A4479F03A4D4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4</xdr:col>
      <xdr:colOff>582706</xdr:colOff>
      <xdr:row>1</xdr:row>
      <xdr:rowOff>717177</xdr:rowOff>
    </xdr:from>
    <xdr:ext cx="3801810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266765" y="795618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4E76E542-CCE0-45E2-A2DD-F4E151963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A2EAD4A8-F8D9-44B5-AE12-75DCA7015B94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13</xdr:col>
      <xdr:colOff>22412</xdr:colOff>
      <xdr:row>1</xdr:row>
      <xdr:rowOff>762000</xdr:rowOff>
    </xdr:from>
    <xdr:ext cx="3801810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300383" y="840441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4BA6CD7E-E09A-4551-AE86-B108A4F036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254910CB-05CE-460B-B697-ADAF5328B3C9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5</xdr:col>
      <xdr:colOff>134471</xdr:colOff>
      <xdr:row>2</xdr:row>
      <xdr:rowOff>44824</xdr:rowOff>
    </xdr:from>
    <xdr:ext cx="3801810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233147" y="896471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FC6F401A-F7D6-4D9A-A0FA-D850DC8D90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E0921E77-BC6F-4E9A-90CD-8171B6CE2FEA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13</xdr:col>
      <xdr:colOff>168088</xdr:colOff>
      <xdr:row>2</xdr:row>
      <xdr:rowOff>11206</xdr:rowOff>
    </xdr:from>
    <xdr:ext cx="3801810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300382" y="862853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F6F28208-28EB-48BA-BAA8-EFF07FA99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89F4C7B8-FD9D-422B-BE64-B28C8D9D3E86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2</xdr:col>
      <xdr:colOff>2756648</xdr:colOff>
      <xdr:row>1</xdr:row>
      <xdr:rowOff>750795</xdr:rowOff>
    </xdr:from>
    <xdr:ext cx="3801810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614148" y="829236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FEA3329F-AF6B-46F9-900E-ACEEF7D8ED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ADF1C28E-F7C6-4741-AF93-6BCCAB580A8B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13</xdr:col>
      <xdr:colOff>33617</xdr:colOff>
      <xdr:row>1</xdr:row>
      <xdr:rowOff>773205</xdr:rowOff>
    </xdr:from>
    <xdr:ext cx="3801810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5311588" y="851646"/>
          <a:ext cx="3801810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C H E E</a:t>
          </a:r>
          <a:r>
            <a:rPr lang="pt-BR" sz="3400" b="0" cap="none" spc="0" baseline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 R L E A D E R </a:t>
          </a:r>
          <a:endParaRPr lang="pt-BR" sz="3400" b="0" cap="none" spc="0">
            <a:ln w="0"/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1299884</xdr:colOff>
      <xdr:row>1</xdr:row>
      <xdr:rowOff>288553</xdr:rowOff>
    </xdr:from>
    <xdr:ext cx="974910" cy="981281"/>
    <xdr:pic>
      <xdr:nvPicPr>
        <xdr:cNvPr id="6" name="Imagem 5">
          <a:extLst>
            <a:ext uri="{FF2B5EF4-FFF2-40B4-BE49-F238E27FC236}">
              <a16:creationId xmlns:a16="http://schemas.microsoft.com/office/drawing/2014/main" id="{15769C53-6646-4BF1-94C9-A22ADE78B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609" y="364753"/>
          <a:ext cx="974910" cy="981281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163043</xdr:colOff>
      <xdr:row>1</xdr:row>
      <xdr:rowOff>28575</xdr:rowOff>
    </xdr:from>
    <xdr:ext cx="9963150" cy="778739"/>
    <xdr:sp macro="" textlink="">
      <xdr:nvSpPr>
        <xdr:cNvPr id="7" name="Retângulo 6">
          <a:extLst>
            <a:ext uri="{FF2B5EF4-FFF2-40B4-BE49-F238E27FC236}">
              <a16:creationId xmlns:a16="http://schemas.microsoft.com/office/drawing/2014/main" id="{5C096587-D866-4F89-8101-CDEDB4A58D19}"/>
            </a:ext>
          </a:extLst>
        </xdr:cNvPr>
        <xdr:cNvSpPr/>
      </xdr:nvSpPr>
      <xdr:spPr>
        <a:xfrm>
          <a:off x="2696693" y="104775"/>
          <a:ext cx="9963150" cy="77873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pt-BR" sz="4200" b="1" cap="none" spc="50" baseline="0">
              <a:ln w="9525" cmpd="sng">
                <a:solidFill>
                  <a:schemeClr val="accent1"/>
                </a:solidFill>
                <a:prstDash val="solid"/>
              </a:ln>
              <a:solidFill>
                <a:srgbClr val="70AD47">
                  <a:tint val="1000"/>
                </a:srgbClr>
              </a:solidFill>
              <a:effectLst>
                <a:glow rad="38100">
                  <a:schemeClr val="accent1">
                    <a:alpha val="40000"/>
                  </a:schemeClr>
                </a:glow>
              </a:effectLst>
              <a:latin typeface="Century Gothic" panose="020B0502020202020204" pitchFamily="34" charset="0"/>
            </a:rPr>
            <a:t>C I R C U I T O   E S C O L A R   2 0 2 4</a:t>
          </a:r>
          <a:endParaRPr lang="pt-BR" sz="4200" b="1" cap="none" spc="50">
            <a:ln w="9525" cmpd="sng">
              <a:solidFill>
                <a:schemeClr val="accent1"/>
              </a:solidFill>
              <a:prstDash val="solid"/>
            </a:ln>
            <a:solidFill>
              <a:srgbClr val="70AD47">
                <a:tint val="1000"/>
              </a:srgbClr>
            </a:solidFill>
            <a:effectLst>
              <a:glow rad="38100">
                <a:schemeClr val="accent1">
                  <a:alpha val="40000"/>
                </a:schemeClr>
              </a:glow>
            </a:effectLst>
          </a:endParaRPr>
        </a:p>
      </xdr:txBody>
    </xdr:sp>
    <xdr:clientData/>
  </xdr:oneCellAnchor>
  <xdr:oneCellAnchor>
    <xdr:from>
      <xdr:col>3</xdr:col>
      <xdr:colOff>730989</xdr:colOff>
      <xdr:row>1</xdr:row>
      <xdr:rowOff>750795</xdr:rowOff>
    </xdr:from>
    <xdr:ext cx="1600246" cy="624595"/>
    <xdr:sp macro="" textlink="">
      <xdr:nvSpPr>
        <xdr:cNvPr id="5" name="Retângulo 4">
          <a:extLst>
            <a:ext uri="{FF2B5EF4-FFF2-40B4-BE49-F238E27FC236}">
              <a16:creationId xmlns:a16="http://schemas.microsoft.com/office/drawing/2014/main" id="{2600DCBC-D35C-462F-9BF8-8C021E5371D0}"/>
            </a:ext>
          </a:extLst>
        </xdr:cNvPr>
        <xdr:cNvSpPr/>
      </xdr:nvSpPr>
      <xdr:spPr>
        <a:xfrm>
          <a:off x="6389960" y="829236"/>
          <a:ext cx="1600246" cy="62459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3400" b="0" cap="none" spc="0">
              <a:ln w="0"/>
              <a:gradFill>
                <a:gsLst>
                  <a:gs pos="0">
                    <a:schemeClr val="accent5">
                      <a:lumMod val="50000"/>
                    </a:schemeClr>
                  </a:gs>
                  <a:gs pos="50000">
                    <a:schemeClr val="accent5"/>
                  </a:gs>
                  <a:gs pos="100000">
                    <a:schemeClr val="accent5">
                      <a:lumMod val="60000"/>
                      <a:lumOff val="40000"/>
                    </a:schemeClr>
                  </a:gs>
                </a:gsLst>
                <a:lin ang="5400000"/>
              </a:gradFill>
              <a:effectLst>
                <a:reflection blurRad="6350" stA="53000" endA="300" endPos="35500" dir="5400000" sy="-90000" algn="bl" rotWithShape="0"/>
              </a:effectLst>
            </a:rPr>
            <a:t>TEATRO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FF33CC"/>
  </sheetPr>
  <dimension ref="A1:T48"/>
  <sheetViews>
    <sheetView showGridLines="0" zoomScale="85" zoomScaleNormal="85" workbookViewId="0">
      <selection activeCell="E12" sqref="E12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19.28515625" style="2" customWidth="1"/>
    <col min="4" max="4" width="15.7109375" style="2" bestFit="1" customWidth="1"/>
    <col min="5" max="5" width="16" style="2" customWidth="1"/>
    <col min="6" max="6" width="5" style="2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0" t="s">
        <v>25</v>
      </c>
      <c r="C7" s="81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16" t="s">
        <v>14</v>
      </c>
      <c r="C8" s="16" t="s">
        <v>1</v>
      </c>
      <c r="D8" s="16" t="s">
        <v>15</v>
      </c>
      <c r="E8" s="16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26"/>
      <c r="C9" s="22" t="str">
        <f>IF(B9="","",VLOOKUP(B9,LISTAS!$F$5:$I$304,2,0))</f>
        <v/>
      </c>
      <c r="D9" s="22" t="str">
        <f>IF(B9="","",VLOOKUP(B9,LISTAS!$F$5:$I$304,4,0))</f>
        <v/>
      </c>
      <c r="E9" s="37"/>
      <c r="G9" s="50" t="str">
        <f>IF(E9="","",E9+(ROW(E9)/1000))</f>
        <v/>
      </c>
      <c r="H9" s="34" t="str">
        <f t="shared" ref="H9:H48" si="0">IF($K9="","",IF(B9="","",B9))</f>
        <v/>
      </c>
      <c r="I9" s="34" t="str">
        <f t="shared" ref="I9:I48" si="1">IF($K9="","",IF(C9="","",C9))</f>
        <v/>
      </c>
      <c r="J9" s="50" t="str">
        <f t="shared" ref="J9:J28" si="2">IF($K9="","",E9)</f>
        <v/>
      </c>
      <c r="K9" s="50" t="str">
        <f t="shared" ref="K9:K28" si="3">G9</f>
        <v/>
      </c>
      <c r="L9" s="50" t="str">
        <f>IF(K9="","",LARGE($K$9:$K$28,M9))</f>
        <v/>
      </c>
      <c r="M9" s="51">
        <v>1</v>
      </c>
      <c r="N9" s="23"/>
      <c r="O9" s="49" t="str">
        <f>IF(R9&lt;&gt;"",_xlfn.RANK.EQ(R9,$R$9:$R$48,0),"")</f>
        <v/>
      </c>
      <c r="P9" s="24" t="str">
        <f t="shared" ref="P9:P16" si="4">IF($K9="","",VLOOKUP(L9,$G$9:$J$48,2,0))</f>
        <v/>
      </c>
      <c r="Q9" s="24" t="str">
        <f>IF($K9="","",VLOOKUP(P9,LISTAS!$F$5:$G$304,2,0))</f>
        <v/>
      </c>
      <c r="R9" s="38" t="str">
        <f>IF($K9="","",VLOOKUP(L9,$G$9:$J$48,4,0))</f>
        <v/>
      </c>
      <c r="S9" s="25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5" t="str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26"/>
      <c r="C10" s="22" t="str">
        <f>IF(B10="","",VLOOKUP(B10,LISTAS!$F$5:$I$304,2,0))</f>
        <v/>
      </c>
      <c r="D10" s="22" t="str">
        <f>IF(B10="","",VLOOKUP(B10,LISTAS!$F$5:$I$304,4,0))</f>
        <v/>
      </c>
      <c r="E10" s="37"/>
      <c r="G10" s="50" t="str">
        <f>IF(E10="","",E10+(ROW(E10)/1000))</f>
        <v/>
      </c>
      <c r="H10" s="34" t="str">
        <f t="shared" si="0"/>
        <v/>
      </c>
      <c r="I10" s="34" t="str">
        <f t="shared" si="1"/>
        <v/>
      </c>
      <c r="J10" s="50" t="str">
        <f t="shared" si="2"/>
        <v/>
      </c>
      <c r="K10" s="50" t="str">
        <f>G10</f>
        <v/>
      </c>
      <c r="L10" s="50" t="str">
        <f t="shared" ref="L10:L48" si="6">IF(K10="","",LARGE($K$9:$K$28,M10))</f>
        <v/>
      </c>
      <c r="M10" s="51">
        <v>2</v>
      </c>
      <c r="N10" s="27"/>
      <c r="O10" s="49" t="str">
        <f>IF(R10&lt;&gt;"",_xlfn.RANK.EQ(R10,$R$9:$R$48,0),"")</f>
        <v/>
      </c>
      <c r="P10" s="24" t="str">
        <f t="shared" si="4"/>
        <v/>
      </c>
      <c r="Q10" s="24" t="str">
        <f>IF($K10="","",VLOOKUP(P10,LISTAS!$F$5:$G$304,2,0))</f>
        <v/>
      </c>
      <c r="R10" s="38" t="str">
        <f t="shared" ref="R10:R48" si="7">IF($K10="","",VLOOKUP(L10,$G$9:$J$48,4,0))</f>
        <v/>
      </c>
      <c r="S10" s="25" t="str">
        <f t="shared" ref="S10:S48" si="8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5" t="str">
        <f t="shared" si="5"/>
        <v/>
      </c>
    </row>
    <row r="11" spans="1:20" s="5" customFormat="1" ht="18.75" customHeight="1" x14ac:dyDescent="0.3">
      <c r="B11" s="26"/>
      <c r="C11" s="22" t="str">
        <f>IF(B11="","",VLOOKUP(B11,LISTAS!$F$5:$I$304,2,0))</f>
        <v/>
      </c>
      <c r="D11" s="22" t="str">
        <f>IF(B11="","",VLOOKUP(B11,LISTAS!$F$5:$I$304,4,0))</f>
        <v/>
      </c>
      <c r="E11" s="37"/>
      <c r="G11" s="50" t="str">
        <f t="shared" ref="G11:G28" si="9">IF(E11="","",E11+(ROW(E11)/1000))</f>
        <v/>
      </c>
      <c r="H11" s="34" t="str">
        <f t="shared" si="0"/>
        <v/>
      </c>
      <c r="I11" s="34" t="str">
        <f t="shared" si="1"/>
        <v/>
      </c>
      <c r="J11" s="50" t="str">
        <f t="shared" si="2"/>
        <v/>
      </c>
      <c r="K11" s="50" t="str">
        <f>G11</f>
        <v/>
      </c>
      <c r="L11" s="50" t="str">
        <f t="shared" si="6"/>
        <v/>
      </c>
      <c r="M11" s="51">
        <v>3</v>
      </c>
      <c r="N11" s="28"/>
      <c r="O11" s="49" t="str">
        <f>IF(R11&lt;&gt;"",_xlfn.RANK.EQ(R11,$R$9:$R$48,0),"")</f>
        <v/>
      </c>
      <c r="P11" s="24" t="str">
        <f t="shared" si="4"/>
        <v/>
      </c>
      <c r="Q11" s="24" t="str">
        <f>IF($K11="","",VLOOKUP(P11,LISTAS!$F$5:$G$304,2,0))</f>
        <v/>
      </c>
      <c r="R11" s="38" t="str">
        <f t="shared" si="7"/>
        <v/>
      </c>
      <c r="S11" s="25" t="str">
        <f t="shared" si="8"/>
        <v/>
      </c>
      <c r="T11" s="25" t="str">
        <f t="shared" si="5"/>
        <v/>
      </c>
    </row>
    <row r="12" spans="1:20" s="5" customFormat="1" ht="18.75" customHeight="1" x14ac:dyDescent="0.3">
      <c r="B12" s="26"/>
      <c r="C12" s="22" t="str">
        <f>IF(B12="","",VLOOKUP(B12,LISTAS!$F$5:$I$304,2,0))</f>
        <v/>
      </c>
      <c r="D12" s="22" t="str">
        <f>IF(B12="","",VLOOKUP(B12,LISTAS!$F$5:$I$304,4,0))</f>
        <v/>
      </c>
      <c r="E12" s="37"/>
      <c r="G12" s="50" t="str">
        <f t="shared" si="9"/>
        <v/>
      </c>
      <c r="H12" s="34" t="str">
        <f t="shared" si="0"/>
        <v/>
      </c>
      <c r="I12" s="34" t="str">
        <f t="shared" si="1"/>
        <v/>
      </c>
      <c r="J12" s="50" t="str">
        <f t="shared" si="2"/>
        <v/>
      </c>
      <c r="K12" s="50" t="str">
        <f t="shared" si="3"/>
        <v/>
      </c>
      <c r="L12" s="50" t="str">
        <f t="shared" si="6"/>
        <v/>
      </c>
      <c r="M12" s="51">
        <v>4</v>
      </c>
      <c r="N12" s="28"/>
      <c r="O12" s="49" t="str">
        <f>IF(R12&lt;&gt;"",_xlfn.RANK.EQ(R12,$R$9:$R$48,0),"")</f>
        <v/>
      </c>
      <c r="P12" s="24" t="str">
        <f t="shared" si="4"/>
        <v/>
      </c>
      <c r="Q12" s="24" t="str">
        <f>IF($K12="","",VLOOKUP(P12,LISTAS!$F$5:$G$304,2,0))</f>
        <v/>
      </c>
      <c r="R12" s="38" t="str">
        <f t="shared" si="7"/>
        <v/>
      </c>
      <c r="S12" s="25" t="str">
        <f t="shared" si="8"/>
        <v/>
      </c>
      <c r="T12" s="25" t="str">
        <f t="shared" si="5"/>
        <v/>
      </c>
    </row>
    <row r="13" spans="1:20" s="5" customFormat="1" ht="18.75" customHeight="1" x14ac:dyDescent="0.3">
      <c r="B13" s="26"/>
      <c r="C13" s="22" t="str">
        <f>IF(B13="","",VLOOKUP(B13,LISTAS!$F$5:$I$304,2,0))</f>
        <v/>
      </c>
      <c r="D13" s="22" t="str">
        <f>IF(B13="","",VLOOKUP(B13,LISTAS!$F$5:$I$304,4,0))</f>
        <v/>
      </c>
      <c r="E13" s="37"/>
      <c r="G13" s="50" t="str">
        <f t="shared" si="9"/>
        <v/>
      </c>
      <c r="H13" s="34" t="str">
        <f t="shared" si="0"/>
        <v/>
      </c>
      <c r="I13" s="34" t="str">
        <f t="shared" si="1"/>
        <v/>
      </c>
      <c r="J13" s="50" t="str">
        <f t="shared" si="2"/>
        <v/>
      </c>
      <c r="K13" s="50" t="str">
        <f t="shared" si="3"/>
        <v/>
      </c>
      <c r="L13" s="50" t="str">
        <f t="shared" si="6"/>
        <v/>
      </c>
      <c r="M13" s="51">
        <v>5</v>
      </c>
      <c r="N13" s="28"/>
      <c r="O13" s="49" t="str">
        <f>IF(R13&lt;&gt;"",_xlfn.RANK.EQ(R13,$R$9:$R$48,0),"")</f>
        <v/>
      </c>
      <c r="P13" s="24" t="str">
        <f t="shared" si="4"/>
        <v/>
      </c>
      <c r="Q13" s="24" t="str">
        <f>IF($K13="","",VLOOKUP(P13,LISTAS!$F$5:$G$304,2,0))</f>
        <v/>
      </c>
      <c r="R13" s="38" t="str">
        <f t="shared" si="7"/>
        <v/>
      </c>
      <c r="S13" s="25" t="str">
        <f t="shared" si="8"/>
        <v/>
      </c>
      <c r="T13" s="25" t="str">
        <f t="shared" si="5"/>
        <v/>
      </c>
    </row>
    <row r="14" spans="1:20" s="5" customFormat="1" ht="18.75" customHeight="1" x14ac:dyDescent="0.3">
      <c r="B14" s="26"/>
      <c r="C14" s="22" t="str">
        <f>IF(B14="","",VLOOKUP(B14,LISTAS!$F$5:$I$304,2,0))</f>
        <v/>
      </c>
      <c r="D14" s="22" t="str">
        <f>IF(B14="","",VLOOKUP(B14,LISTAS!$F$5:$I$304,4,0))</f>
        <v/>
      </c>
      <c r="E14" s="37"/>
      <c r="G14" s="50" t="str">
        <f t="shared" si="9"/>
        <v/>
      </c>
      <c r="H14" s="34" t="str">
        <f t="shared" si="0"/>
        <v/>
      </c>
      <c r="I14" s="34" t="str">
        <f t="shared" si="1"/>
        <v/>
      </c>
      <c r="J14" s="50" t="str">
        <f t="shared" si="2"/>
        <v/>
      </c>
      <c r="K14" s="50" t="str">
        <f t="shared" si="3"/>
        <v/>
      </c>
      <c r="L14" s="50" t="str">
        <f t="shared" si="6"/>
        <v/>
      </c>
      <c r="M14" s="51">
        <v>6</v>
      </c>
      <c r="N14" s="28"/>
      <c r="O14" s="49" t="str">
        <f t="shared" ref="O14:O48" si="10">IF(R14&lt;&gt;"",_xlfn.RANK.EQ(R14,$R$9:$R$48,0),"")</f>
        <v/>
      </c>
      <c r="P14" s="24" t="str">
        <f t="shared" si="4"/>
        <v/>
      </c>
      <c r="Q14" s="24" t="str">
        <f>IF($K14="","",VLOOKUP(P14,LISTAS!$F$5:$G$304,2,0))</f>
        <v/>
      </c>
      <c r="R14" s="38" t="str">
        <f t="shared" si="7"/>
        <v/>
      </c>
      <c r="S14" s="25" t="str">
        <f t="shared" si="8"/>
        <v/>
      </c>
      <c r="T14" s="25" t="str">
        <f t="shared" si="5"/>
        <v/>
      </c>
    </row>
    <row r="15" spans="1:20" s="5" customFormat="1" ht="18.75" customHeight="1" x14ac:dyDescent="0.3">
      <c r="B15" s="26"/>
      <c r="C15" s="22" t="str">
        <f>IF(B15="","",VLOOKUP(B15,LISTAS!$F$5:$I$304,2,0))</f>
        <v/>
      </c>
      <c r="D15" s="22" t="str">
        <f>IF(B15="","",VLOOKUP(B15,LISTAS!$F$5:$I$304,4,0))</f>
        <v/>
      </c>
      <c r="E15" s="37"/>
      <c r="G15" s="50" t="str">
        <f t="shared" si="9"/>
        <v/>
      </c>
      <c r="H15" s="34" t="str">
        <f t="shared" si="0"/>
        <v/>
      </c>
      <c r="I15" s="34" t="str">
        <f t="shared" si="1"/>
        <v/>
      </c>
      <c r="J15" s="50" t="str">
        <f t="shared" si="2"/>
        <v/>
      </c>
      <c r="K15" s="50" t="str">
        <f t="shared" si="3"/>
        <v/>
      </c>
      <c r="L15" s="50" t="str">
        <f t="shared" si="6"/>
        <v/>
      </c>
      <c r="M15" s="51">
        <v>7</v>
      </c>
      <c r="N15" s="28"/>
      <c r="O15" s="49" t="str">
        <f t="shared" si="10"/>
        <v/>
      </c>
      <c r="P15" s="24" t="str">
        <f t="shared" si="4"/>
        <v/>
      </c>
      <c r="Q15" s="24" t="str">
        <f>IF($K15="","",VLOOKUP(P15,LISTAS!$F$5:$G$304,2,0))</f>
        <v/>
      </c>
      <c r="R15" s="38" t="str">
        <f t="shared" si="7"/>
        <v/>
      </c>
      <c r="S15" s="25" t="str">
        <f t="shared" si="8"/>
        <v/>
      </c>
      <c r="T15" s="25" t="str">
        <f t="shared" si="5"/>
        <v/>
      </c>
    </row>
    <row r="16" spans="1:20" s="5" customFormat="1" ht="18.75" customHeight="1" x14ac:dyDescent="0.3">
      <c r="B16" s="26"/>
      <c r="C16" s="22" t="str">
        <f>IF(B16="","",VLOOKUP(B16,LISTAS!$F$5:$I$304,2,0))</f>
        <v/>
      </c>
      <c r="D16" s="22" t="str">
        <f>IF(B16="","",VLOOKUP(B16,LISTAS!$F$5:$I$304,4,0))</f>
        <v/>
      </c>
      <c r="E16" s="37" t="s">
        <v>37</v>
      </c>
      <c r="G16" s="50" t="str">
        <f t="shared" si="9"/>
        <v/>
      </c>
      <c r="H16" s="34" t="str">
        <f t="shared" si="0"/>
        <v/>
      </c>
      <c r="I16" s="34" t="str">
        <f t="shared" si="1"/>
        <v/>
      </c>
      <c r="J16" s="50" t="str">
        <f t="shared" si="2"/>
        <v/>
      </c>
      <c r="K16" s="50" t="str">
        <f t="shared" si="3"/>
        <v/>
      </c>
      <c r="L16" s="50" t="str">
        <f t="shared" si="6"/>
        <v/>
      </c>
      <c r="M16" s="51">
        <v>8</v>
      </c>
      <c r="N16" s="28"/>
      <c r="O16" s="49" t="str">
        <f t="shared" si="10"/>
        <v/>
      </c>
      <c r="P16" s="24" t="str">
        <f t="shared" si="4"/>
        <v/>
      </c>
      <c r="Q16" s="24" t="str">
        <f>IF($K16="","",VLOOKUP(P16,LISTAS!$F$5:$G$304,2,0))</f>
        <v/>
      </c>
      <c r="R16" s="38" t="str">
        <f t="shared" si="7"/>
        <v/>
      </c>
      <c r="S16" s="25" t="str">
        <f t="shared" si="8"/>
        <v/>
      </c>
      <c r="T16" s="25" t="str">
        <f t="shared" si="5"/>
        <v/>
      </c>
    </row>
    <row r="17" spans="2:20" s="5" customFormat="1" ht="18.75" customHeight="1" x14ac:dyDescent="0.3">
      <c r="B17" s="26"/>
      <c r="C17" s="22" t="str">
        <f>IF(B17="","",VLOOKUP(B17,LISTAS!$F$5:$I$304,2,0))</f>
        <v/>
      </c>
      <c r="D17" s="22" t="str">
        <f>IF(B17="","",VLOOKUP(B17,LISTAS!$F$5:$I$304,4,0))</f>
        <v/>
      </c>
      <c r="E17" s="37" t="s">
        <v>37</v>
      </c>
      <c r="G17" s="50" t="str">
        <f t="shared" si="9"/>
        <v/>
      </c>
      <c r="H17" s="34" t="str">
        <f t="shared" si="0"/>
        <v/>
      </c>
      <c r="I17" s="34" t="str">
        <f t="shared" si="1"/>
        <v/>
      </c>
      <c r="J17" s="50" t="str">
        <f t="shared" si="2"/>
        <v/>
      </c>
      <c r="K17" s="50" t="str">
        <f t="shared" si="3"/>
        <v/>
      </c>
      <c r="L17" s="50" t="str">
        <f t="shared" si="6"/>
        <v/>
      </c>
      <c r="M17" s="51">
        <v>9</v>
      </c>
      <c r="N17" s="28"/>
      <c r="O17" s="49" t="str">
        <f t="shared" si="10"/>
        <v/>
      </c>
      <c r="P17" s="24" t="str">
        <f t="shared" ref="P17:P48" si="11">IF($K17="","",VLOOKUP(L17,$G$9:$J$48,2,0))</f>
        <v/>
      </c>
      <c r="Q17" s="24" t="str">
        <f>IF($K17="","",VLOOKUP(P17,LISTAS!$F$5:$G$304,2,0))</f>
        <v/>
      </c>
      <c r="R17" s="38" t="str">
        <f t="shared" si="7"/>
        <v/>
      </c>
      <c r="S17" s="25" t="str">
        <f t="shared" si="8"/>
        <v/>
      </c>
      <c r="T17" s="25" t="str">
        <f t="shared" si="5"/>
        <v/>
      </c>
    </row>
    <row r="18" spans="2:20" s="5" customFormat="1" ht="18.75" customHeight="1" x14ac:dyDescent="0.3">
      <c r="B18" s="26"/>
      <c r="C18" s="22" t="str">
        <f>IF(B18="","",VLOOKUP(B18,LISTAS!$F$5:$I$304,2,0))</f>
        <v/>
      </c>
      <c r="D18" s="22" t="str">
        <f>IF(B18="","",VLOOKUP(B18,LISTAS!$F$5:$I$304,4,0))</f>
        <v/>
      </c>
      <c r="E18" s="37" t="s">
        <v>37</v>
      </c>
      <c r="G18" s="50" t="str">
        <f t="shared" si="9"/>
        <v/>
      </c>
      <c r="H18" s="34" t="str">
        <f t="shared" si="0"/>
        <v/>
      </c>
      <c r="I18" s="34" t="str">
        <f t="shared" si="1"/>
        <v/>
      </c>
      <c r="J18" s="50" t="str">
        <f t="shared" si="2"/>
        <v/>
      </c>
      <c r="K18" s="50" t="str">
        <f t="shared" si="3"/>
        <v/>
      </c>
      <c r="L18" s="50" t="str">
        <f t="shared" si="6"/>
        <v/>
      </c>
      <c r="M18" s="51">
        <v>10</v>
      </c>
      <c r="N18" s="28"/>
      <c r="O18" s="49" t="str">
        <f t="shared" si="10"/>
        <v/>
      </c>
      <c r="P18" s="24" t="str">
        <f t="shared" si="11"/>
        <v/>
      </c>
      <c r="Q18" s="24" t="str">
        <f>IF($K18="","",VLOOKUP(P18,LISTAS!$F$5:$G$304,2,0))</f>
        <v/>
      </c>
      <c r="R18" s="38" t="str">
        <f t="shared" si="7"/>
        <v/>
      </c>
      <c r="S18" s="25" t="str">
        <f t="shared" si="8"/>
        <v/>
      </c>
      <c r="T18" s="25" t="str">
        <f t="shared" si="5"/>
        <v/>
      </c>
    </row>
    <row r="19" spans="2:20" s="5" customFormat="1" ht="18.75" customHeight="1" x14ac:dyDescent="0.3">
      <c r="B19" s="26"/>
      <c r="C19" s="22" t="str">
        <f>IF(B19="","",VLOOKUP(B19,LISTAS!$F$5:$I$304,2,0))</f>
        <v/>
      </c>
      <c r="D19" s="22" t="str">
        <f>IF(B19="","",VLOOKUP(B19,LISTAS!$F$5:$I$304,4,0))</f>
        <v/>
      </c>
      <c r="E19" s="37" t="s">
        <v>37</v>
      </c>
      <c r="G19" s="50" t="str">
        <f t="shared" si="9"/>
        <v/>
      </c>
      <c r="H19" s="34" t="str">
        <f t="shared" si="0"/>
        <v/>
      </c>
      <c r="I19" s="34" t="str">
        <f t="shared" si="1"/>
        <v/>
      </c>
      <c r="J19" s="50" t="str">
        <f t="shared" si="2"/>
        <v/>
      </c>
      <c r="K19" s="50" t="str">
        <f t="shared" si="3"/>
        <v/>
      </c>
      <c r="L19" s="50" t="str">
        <f t="shared" si="6"/>
        <v/>
      </c>
      <c r="M19" s="51">
        <v>11</v>
      </c>
      <c r="N19" s="28"/>
      <c r="O19" s="49" t="str">
        <f t="shared" si="10"/>
        <v/>
      </c>
      <c r="P19" s="24" t="str">
        <f t="shared" si="11"/>
        <v/>
      </c>
      <c r="Q19" s="24" t="str">
        <f>IF($K19="","",VLOOKUP(P19,LISTAS!$F$5:$G$304,2,0))</f>
        <v/>
      </c>
      <c r="R19" s="38" t="str">
        <f t="shared" si="7"/>
        <v/>
      </c>
      <c r="S19" s="25" t="str">
        <f t="shared" si="8"/>
        <v/>
      </c>
      <c r="T19" s="25" t="str">
        <f t="shared" si="5"/>
        <v/>
      </c>
    </row>
    <row r="20" spans="2:20" s="5" customFormat="1" ht="18.75" customHeight="1" x14ac:dyDescent="0.3">
      <c r="B20" s="26"/>
      <c r="C20" s="22" t="str">
        <f>IF(B20="","",VLOOKUP(B20,LISTAS!$F$5:$I$304,2,0))</f>
        <v/>
      </c>
      <c r="D20" s="22" t="str">
        <f>IF(B20="","",VLOOKUP(B20,LISTAS!$F$5:$I$304,4,0))</f>
        <v/>
      </c>
      <c r="E20" s="37" t="s">
        <v>37</v>
      </c>
      <c r="G20" s="50" t="str">
        <f t="shared" si="9"/>
        <v/>
      </c>
      <c r="H20" s="34" t="str">
        <f t="shared" si="0"/>
        <v/>
      </c>
      <c r="I20" s="34" t="str">
        <f t="shared" si="1"/>
        <v/>
      </c>
      <c r="J20" s="50" t="str">
        <f t="shared" si="2"/>
        <v/>
      </c>
      <c r="K20" s="50" t="str">
        <f t="shared" si="3"/>
        <v/>
      </c>
      <c r="L20" s="50" t="str">
        <f t="shared" si="6"/>
        <v/>
      </c>
      <c r="M20" s="51">
        <v>12</v>
      </c>
      <c r="N20" s="28"/>
      <c r="O20" s="49" t="str">
        <f t="shared" si="10"/>
        <v/>
      </c>
      <c r="P20" s="24" t="str">
        <f t="shared" si="11"/>
        <v/>
      </c>
      <c r="Q20" s="24" t="str">
        <f>IF($K20="","",VLOOKUP(P20,LISTAS!$F$5:$G$304,2,0))</f>
        <v/>
      </c>
      <c r="R20" s="38" t="str">
        <f t="shared" si="7"/>
        <v/>
      </c>
      <c r="S20" s="25" t="str">
        <f t="shared" si="8"/>
        <v/>
      </c>
      <c r="T20" s="25" t="str">
        <f t="shared" si="5"/>
        <v/>
      </c>
    </row>
    <row r="21" spans="2:20" s="5" customFormat="1" ht="18.75" customHeight="1" x14ac:dyDescent="0.3">
      <c r="B21" s="26"/>
      <c r="C21" s="22" t="str">
        <f>IF(B21="","",VLOOKUP(B21,LISTAS!$F$5:$I$304,2,0))</f>
        <v/>
      </c>
      <c r="D21" s="22" t="str">
        <f>IF(B21="","",VLOOKUP(B21,LISTAS!$F$5:$I$304,4,0))</f>
        <v/>
      </c>
      <c r="E21" s="37" t="s">
        <v>37</v>
      </c>
      <c r="G21" s="50" t="str">
        <f t="shared" si="9"/>
        <v/>
      </c>
      <c r="H21" s="34" t="str">
        <f t="shared" si="0"/>
        <v/>
      </c>
      <c r="I21" s="34" t="str">
        <f t="shared" si="1"/>
        <v/>
      </c>
      <c r="J21" s="50" t="str">
        <f t="shared" si="2"/>
        <v/>
      </c>
      <c r="K21" s="50" t="str">
        <f t="shared" si="3"/>
        <v/>
      </c>
      <c r="L21" s="50" t="str">
        <f t="shared" si="6"/>
        <v/>
      </c>
      <c r="M21" s="51">
        <v>13</v>
      </c>
      <c r="N21" s="28"/>
      <c r="O21" s="49" t="str">
        <f t="shared" si="10"/>
        <v/>
      </c>
      <c r="P21" s="24" t="str">
        <f t="shared" si="11"/>
        <v/>
      </c>
      <c r="Q21" s="24" t="str">
        <f>IF($K21="","",VLOOKUP(P21,LISTAS!$F$5:$G$304,2,0))</f>
        <v/>
      </c>
      <c r="R21" s="38" t="str">
        <f t="shared" si="7"/>
        <v/>
      </c>
      <c r="S21" s="25" t="str">
        <f t="shared" si="8"/>
        <v/>
      </c>
      <c r="T21" s="25" t="str">
        <f t="shared" si="5"/>
        <v/>
      </c>
    </row>
    <row r="22" spans="2:20" s="5" customFormat="1" ht="18.75" customHeight="1" x14ac:dyDescent="0.3">
      <c r="B22" s="26"/>
      <c r="C22" s="22" t="str">
        <f>IF(B22="","",VLOOKUP(B22,LISTAS!$F$5:$I$304,2,0))</f>
        <v/>
      </c>
      <c r="D22" s="22" t="str">
        <f>IF(B22="","",VLOOKUP(B22,LISTAS!$F$5:$I$304,4,0))</f>
        <v/>
      </c>
      <c r="E22" s="37" t="s">
        <v>37</v>
      </c>
      <c r="G22" s="50" t="str">
        <f t="shared" si="9"/>
        <v/>
      </c>
      <c r="H22" s="34" t="str">
        <f t="shared" si="0"/>
        <v/>
      </c>
      <c r="I22" s="34" t="str">
        <f t="shared" si="1"/>
        <v/>
      </c>
      <c r="J22" s="50" t="str">
        <f t="shared" si="2"/>
        <v/>
      </c>
      <c r="K22" s="50" t="str">
        <f t="shared" si="3"/>
        <v/>
      </c>
      <c r="L22" s="50" t="str">
        <f t="shared" si="6"/>
        <v/>
      </c>
      <c r="M22" s="51">
        <v>14</v>
      </c>
      <c r="N22" s="28"/>
      <c r="O22" s="49" t="str">
        <f t="shared" si="10"/>
        <v/>
      </c>
      <c r="P22" s="24" t="str">
        <f t="shared" si="11"/>
        <v/>
      </c>
      <c r="Q22" s="24" t="str">
        <f>IF($K22="","",VLOOKUP(P22,LISTAS!$F$5:$G$304,2,0))</f>
        <v/>
      </c>
      <c r="R22" s="38" t="str">
        <f t="shared" si="7"/>
        <v/>
      </c>
      <c r="S22" s="25" t="str">
        <f t="shared" si="8"/>
        <v/>
      </c>
      <c r="T22" s="25" t="str">
        <f t="shared" si="5"/>
        <v/>
      </c>
    </row>
    <row r="23" spans="2:20" s="5" customFormat="1" ht="18.75" customHeight="1" x14ac:dyDescent="0.3">
      <c r="B23" s="26"/>
      <c r="C23" s="22" t="str">
        <f>IF(B23="","",VLOOKUP(B23,LISTAS!$F$5:$I$304,2,0))</f>
        <v/>
      </c>
      <c r="D23" s="22" t="str">
        <f>IF(B23="","",VLOOKUP(B23,LISTAS!$F$5:$I$304,4,0))</f>
        <v/>
      </c>
      <c r="E23" s="37" t="s">
        <v>37</v>
      </c>
      <c r="G23" s="50" t="str">
        <f t="shared" si="9"/>
        <v/>
      </c>
      <c r="H23" s="34" t="str">
        <f t="shared" si="0"/>
        <v/>
      </c>
      <c r="I23" s="34" t="str">
        <f t="shared" si="1"/>
        <v/>
      </c>
      <c r="J23" s="50" t="str">
        <f t="shared" si="2"/>
        <v/>
      </c>
      <c r="K23" s="50" t="str">
        <f t="shared" si="3"/>
        <v/>
      </c>
      <c r="L23" s="50" t="str">
        <f t="shared" si="6"/>
        <v/>
      </c>
      <c r="M23" s="51">
        <v>15</v>
      </c>
      <c r="N23" s="28"/>
      <c r="O23" s="49" t="str">
        <f t="shared" si="10"/>
        <v/>
      </c>
      <c r="P23" s="24" t="str">
        <f t="shared" si="11"/>
        <v/>
      </c>
      <c r="Q23" s="24" t="str">
        <f>IF($K23="","",VLOOKUP(P23,LISTAS!$F$5:$G$304,2,0))</f>
        <v/>
      </c>
      <c r="R23" s="38" t="str">
        <f t="shared" si="7"/>
        <v/>
      </c>
      <c r="S23" s="25" t="str">
        <f t="shared" si="8"/>
        <v/>
      </c>
      <c r="T23" s="25" t="str">
        <f t="shared" si="5"/>
        <v/>
      </c>
    </row>
    <row r="24" spans="2:20" s="5" customFormat="1" ht="18.75" customHeight="1" x14ac:dyDescent="0.3">
      <c r="B24" s="26"/>
      <c r="C24" s="22" t="str">
        <f>IF(B24="","",VLOOKUP(B24,LISTAS!$F$5:$I$304,2,0))</f>
        <v/>
      </c>
      <c r="D24" s="22" t="str">
        <f>IF(B24="","",VLOOKUP(B24,LISTAS!$F$5:$I$304,4,0))</f>
        <v/>
      </c>
      <c r="E24" s="37" t="s">
        <v>37</v>
      </c>
      <c r="G24" s="50" t="str">
        <f t="shared" si="9"/>
        <v/>
      </c>
      <c r="H24" s="34" t="str">
        <f t="shared" si="0"/>
        <v/>
      </c>
      <c r="I24" s="34" t="str">
        <f t="shared" si="1"/>
        <v/>
      </c>
      <c r="J24" s="50" t="str">
        <f t="shared" si="2"/>
        <v/>
      </c>
      <c r="K24" s="50" t="str">
        <f t="shared" si="3"/>
        <v/>
      </c>
      <c r="L24" s="50" t="str">
        <f t="shared" si="6"/>
        <v/>
      </c>
      <c r="M24" s="51">
        <v>16</v>
      </c>
      <c r="N24" s="28"/>
      <c r="O24" s="49" t="str">
        <f t="shared" si="10"/>
        <v/>
      </c>
      <c r="P24" s="24" t="str">
        <f t="shared" si="11"/>
        <v/>
      </c>
      <c r="Q24" s="24" t="str">
        <f>IF($K24="","",VLOOKUP(P24,LISTAS!$F$5:$G$304,2,0))</f>
        <v/>
      </c>
      <c r="R24" s="38" t="str">
        <f t="shared" si="7"/>
        <v/>
      </c>
      <c r="S24" s="25" t="str">
        <f t="shared" si="8"/>
        <v/>
      </c>
      <c r="T24" s="25" t="str">
        <f t="shared" si="5"/>
        <v/>
      </c>
    </row>
    <row r="25" spans="2:20" s="5" customFormat="1" ht="18.75" customHeight="1" x14ac:dyDescent="0.3">
      <c r="B25" s="26"/>
      <c r="C25" s="22" t="str">
        <f>IF(B25="","",VLOOKUP(B25,LISTAS!$F$5:$I$304,2,0))</f>
        <v/>
      </c>
      <c r="D25" s="22" t="str">
        <f>IF(B25="","",VLOOKUP(B25,LISTAS!$F$5:$I$304,4,0))</f>
        <v/>
      </c>
      <c r="E25" s="37" t="s">
        <v>37</v>
      </c>
      <c r="G25" s="50" t="str">
        <f t="shared" si="9"/>
        <v/>
      </c>
      <c r="H25" s="34" t="str">
        <f t="shared" si="0"/>
        <v/>
      </c>
      <c r="I25" s="34" t="str">
        <f t="shared" si="1"/>
        <v/>
      </c>
      <c r="J25" s="50" t="str">
        <f t="shared" si="2"/>
        <v/>
      </c>
      <c r="K25" s="50" t="str">
        <f t="shared" si="3"/>
        <v/>
      </c>
      <c r="L25" s="50" t="str">
        <f t="shared" si="6"/>
        <v/>
      </c>
      <c r="M25" s="51">
        <v>17</v>
      </c>
      <c r="N25" s="28"/>
      <c r="O25" s="49" t="str">
        <f t="shared" si="10"/>
        <v/>
      </c>
      <c r="P25" s="24" t="str">
        <f t="shared" si="11"/>
        <v/>
      </c>
      <c r="Q25" s="24" t="str">
        <f>IF($K25="","",VLOOKUP(P25,LISTAS!$F$5:$G$304,2,0))</f>
        <v/>
      </c>
      <c r="R25" s="38" t="str">
        <f t="shared" si="7"/>
        <v/>
      </c>
      <c r="S25" s="25" t="str">
        <f t="shared" si="8"/>
        <v/>
      </c>
      <c r="T25" s="25" t="str">
        <f t="shared" si="5"/>
        <v/>
      </c>
    </row>
    <row r="26" spans="2:20" s="5" customFormat="1" ht="18.75" customHeight="1" x14ac:dyDescent="0.3">
      <c r="B26" s="26"/>
      <c r="C26" s="22" t="str">
        <f>IF(B26="","",VLOOKUP(B26,LISTAS!$F$5:$I$304,2,0))</f>
        <v/>
      </c>
      <c r="D26" s="22" t="str">
        <f>IF(B26="","",VLOOKUP(B26,LISTAS!$F$5:$I$304,4,0))</f>
        <v/>
      </c>
      <c r="E26" s="37" t="s">
        <v>37</v>
      </c>
      <c r="G26" s="50" t="str">
        <f t="shared" si="9"/>
        <v/>
      </c>
      <c r="H26" s="34" t="str">
        <f t="shared" si="0"/>
        <v/>
      </c>
      <c r="I26" s="34" t="str">
        <f t="shared" si="1"/>
        <v/>
      </c>
      <c r="J26" s="50" t="str">
        <f t="shared" si="2"/>
        <v/>
      </c>
      <c r="K26" s="50" t="str">
        <f t="shared" si="3"/>
        <v/>
      </c>
      <c r="L26" s="50" t="str">
        <f t="shared" si="6"/>
        <v/>
      </c>
      <c r="M26" s="51">
        <v>18</v>
      </c>
      <c r="N26" s="28"/>
      <c r="O26" s="49" t="str">
        <f t="shared" si="10"/>
        <v/>
      </c>
      <c r="P26" s="24" t="str">
        <f t="shared" si="11"/>
        <v/>
      </c>
      <c r="Q26" s="24" t="str">
        <f>IF($K26="","",VLOOKUP(P26,LISTAS!$F$5:$G$304,2,0))</f>
        <v/>
      </c>
      <c r="R26" s="38" t="str">
        <f t="shared" si="7"/>
        <v/>
      </c>
      <c r="S26" s="25" t="str">
        <f t="shared" si="8"/>
        <v/>
      </c>
      <c r="T26" s="25" t="str">
        <f t="shared" si="5"/>
        <v/>
      </c>
    </row>
    <row r="27" spans="2:20" s="5" customFormat="1" ht="18.75" customHeight="1" x14ac:dyDescent="0.3">
      <c r="B27" s="26"/>
      <c r="C27" s="22" t="str">
        <f>IF(B27="","",VLOOKUP(B27,LISTAS!$F$5:$I$304,2,0))</f>
        <v/>
      </c>
      <c r="D27" s="22" t="str">
        <f>IF(B27="","",VLOOKUP(B27,LISTAS!$F$5:$I$304,4,0))</f>
        <v/>
      </c>
      <c r="E27" s="37" t="s">
        <v>37</v>
      </c>
      <c r="G27" s="50" t="str">
        <f t="shared" si="9"/>
        <v/>
      </c>
      <c r="H27" s="34" t="str">
        <f t="shared" si="0"/>
        <v/>
      </c>
      <c r="I27" s="34" t="str">
        <f t="shared" si="1"/>
        <v/>
      </c>
      <c r="J27" s="50" t="str">
        <f t="shared" si="2"/>
        <v/>
      </c>
      <c r="K27" s="50" t="str">
        <f t="shared" si="3"/>
        <v/>
      </c>
      <c r="L27" s="50" t="str">
        <f t="shared" si="6"/>
        <v/>
      </c>
      <c r="M27" s="51">
        <v>19</v>
      </c>
      <c r="N27" s="28"/>
      <c r="O27" s="49" t="str">
        <f t="shared" si="10"/>
        <v/>
      </c>
      <c r="P27" s="24" t="str">
        <f t="shared" si="11"/>
        <v/>
      </c>
      <c r="Q27" s="24" t="str">
        <f>IF($K27="","",VLOOKUP(P27,LISTAS!$F$5:$G$304,2,0))</f>
        <v/>
      </c>
      <c r="R27" s="38" t="str">
        <f t="shared" si="7"/>
        <v/>
      </c>
      <c r="S27" s="25" t="str">
        <f t="shared" si="8"/>
        <v/>
      </c>
      <c r="T27" s="25" t="str">
        <f t="shared" si="5"/>
        <v/>
      </c>
    </row>
    <row r="28" spans="2:20" s="5" customFormat="1" ht="18.75" customHeight="1" x14ac:dyDescent="0.3">
      <c r="B28" s="26"/>
      <c r="C28" s="22" t="str">
        <f>IF(B28="","",VLOOKUP(B28,LISTAS!$F$5:$I$304,2,0))</f>
        <v/>
      </c>
      <c r="D28" s="22" t="str">
        <f>IF(B28="","",VLOOKUP(B28,LISTAS!$F$5:$I$304,4,0))</f>
        <v/>
      </c>
      <c r="E28" s="37" t="s">
        <v>37</v>
      </c>
      <c r="G28" s="50" t="str">
        <f t="shared" si="9"/>
        <v/>
      </c>
      <c r="H28" s="34" t="str">
        <f t="shared" si="0"/>
        <v/>
      </c>
      <c r="I28" s="34" t="str">
        <f t="shared" si="1"/>
        <v/>
      </c>
      <c r="J28" s="50" t="str">
        <f t="shared" si="2"/>
        <v/>
      </c>
      <c r="K28" s="50" t="str">
        <f t="shared" si="3"/>
        <v/>
      </c>
      <c r="L28" s="50" t="str">
        <f t="shared" si="6"/>
        <v/>
      </c>
      <c r="M28" s="51">
        <v>20</v>
      </c>
      <c r="N28" s="28"/>
      <c r="O28" s="49" t="str">
        <f t="shared" si="10"/>
        <v/>
      </c>
      <c r="P28" s="24" t="str">
        <f t="shared" si="11"/>
        <v/>
      </c>
      <c r="Q28" s="24" t="str">
        <f>IF($K28="","",VLOOKUP(P28,LISTAS!$F$5:$G$304,2,0))</f>
        <v/>
      </c>
      <c r="R28" s="38" t="str">
        <f t="shared" si="7"/>
        <v/>
      </c>
      <c r="S28" s="25" t="str">
        <f t="shared" si="8"/>
        <v/>
      </c>
      <c r="T28" s="25" t="str">
        <f t="shared" si="5"/>
        <v/>
      </c>
    </row>
    <row r="29" spans="2:20" ht="16.5" x14ac:dyDescent="0.3">
      <c r="B29" s="26"/>
      <c r="C29" s="22" t="str">
        <f>IF(B29="","",VLOOKUP(B29,LISTAS!$F$5:$I$304,2,0))</f>
        <v/>
      </c>
      <c r="D29" s="22" t="str">
        <f>IF(B29="","",VLOOKUP(B29,LISTAS!$F$5:$I$304,4,0))</f>
        <v/>
      </c>
      <c r="E29" s="37" t="s">
        <v>37</v>
      </c>
      <c r="F29" s="5"/>
      <c r="G29" s="50" t="str">
        <f t="shared" ref="G29:G48" si="12">IF(E29="","",E29+(ROW(E29)/1000))</f>
        <v/>
      </c>
      <c r="H29" s="34" t="str">
        <f t="shared" si="0"/>
        <v/>
      </c>
      <c r="I29" s="34" t="str">
        <f t="shared" si="1"/>
        <v/>
      </c>
      <c r="J29" s="50" t="str">
        <f t="shared" ref="J29:J48" si="13">IF($K29="","",E29)</f>
        <v/>
      </c>
      <c r="K29" s="50" t="str">
        <f t="shared" ref="K29:K48" si="14">G29</f>
        <v/>
      </c>
      <c r="L29" s="50" t="str">
        <f t="shared" si="6"/>
        <v/>
      </c>
      <c r="M29" s="51">
        <v>21</v>
      </c>
      <c r="N29" s="28"/>
      <c r="O29" s="49" t="str">
        <f t="shared" si="10"/>
        <v/>
      </c>
      <c r="P29" s="24" t="str">
        <f t="shared" si="11"/>
        <v/>
      </c>
      <c r="Q29" s="24" t="str">
        <f>IF($K29="","",VLOOKUP(P29,LISTAS!$F$5:$G$304,2,0))</f>
        <v/>
      </c>
      <c r="R29" s="38" t="str">
        <f t="shared" si="7"/>
        <v/>
      </c>
      <c r="S29" s="25" t="str">
        <f t="shared" si="8"/>
        <v/>
      </c>
      <c r="T29" s="25" t="str">
        <f t="shared" si="5"/>
        <v/>
      </c>
    </row>
    <row r="30" spans="2:20" ht="16.5" x14ac:dyDescent="0.3">
      <c r="B30" s="26"/>
      <c r="C30" s="22" t="str">
        <f>IF(B30="","",VLOOKUP(B30,LISTAS!$F$5:$I$304,2,0))</f>
        <v/>
      </c>
      <c r="D30" s="22" t="str">
        <f>IF(B30="","",VLOOKUP(B30,LISTAS!$F$5:$I$304,4,0))</f>
        <v/>
      </c>
      <c r="E30" s="37" t="s">
        <v>37</v>
      </c>
      <c r="F30" s="5"/>
      <c r="G30" s="50" t="str">
        <f t="shared" si="12"/>
        <v/>
      </c>
      <c r="H30" s="34" t="str">
        <f t="shared" si="0"/>
        <v/>
      </c>
      <c r="I30" s="34" t="str">
        <f t="shared" si="1"/>
        <v/>
      </c>
      <c r="J30" s="50" t="str">
        <f t="shared" si="13"/>
        <v/>
      </c>
      <c r="K30" s="50" t="str">
        <f t="shared" si="14"/>
        <v/>
      </c>
      <c r="L30" s="50" t="str">
        <f t="shared" si="6"/>
        <v/>
      </c>
      <c r="M30" s="51">
        <v>22</v>
      </c>
      <c r="N30" s="28"/>
      <c r="O30" s="49" t="str">
        <f t="shared" si="10"/>
        <v/>
      </c>
      <c r="P30" s="24" t="str">
        <f t="shared" si="11"/>
        <v/>
      </c>
      <c r="Q30" s="24" t="str">
        <f>IF($K30="","",VLOOKUP(P30,LISTAS!$F$5:$G$304,2,0))</f>
        <v/>
      </c>
      <c r="R30" s="38" t="str">
        <f t="shared" si="7"/>
        <v/>
      </c>
      <c r="S30" s="25" t="str">
        <f t="shared" si="8"/>
        <v/>
      </c>
      <c r="T30" s="25" t="str">
        <f t="shared" si="5"/>
        <v/>
      </c>
    </row>
    <row r="31" spans="2:20" ht="16.5" x14ac:dyDescent="0.3">
      <c r="B31" s="26"/>
      <c r="C31" s="22" t="str">
        <f>IF(B31="","",VLOOKUP(B31,LISTAS!$F$5:$I$304,2,0))</f>
        <v/>
      </c>
      <c r="D31" s="22" t="str">
        <f>IF(B31="","",VLOOKUP(B31,LISTAS!$F$5:$I$304,4,0))</f>
        <v/>
      </c>
      <c r="E31" s="37" t="s">
        <v>37</v>
      </c>
      <c r="F31" s="5"/>
      <c r="G31" s="50" t="str">
        <f t="shared" si="12"/>
        <v/>
      </c>
      <c r="H31" s="34" t="str">
        <f t="shared" si="0"/>
        <v/>
      </c>
      <c r="I31" s="34" t="str">
        <f t="shared" si="1"/>
        <v/>
      </c>
      <c r="J31" s="50" t="str">
        <f t="shared" si="13"/>
        <v/>
      </c>
      <c r="K31" s="50" t="str">
        <f t="shared" si="14"/>
        <v/>
      </c>
      <c r="L31" s="50" t="str">
        <f t="shared" si="6"/>
        <v/>
      </c>
      <c r="M31" s="51">
        <v>23</v>
      </c>
      <c r="N31" s="28"/>
      <c r="O31" s="49" t="str">
        <f t="shared" si="10"/>
        <v/>
      </c>
      <c r="P31" s="24" t="str">
        <f t="shared" si="11"/>
        <v/>
      </c>
      <c r="Q31" s="24" t="str">
        <f>IF($K31="","",VLOOKUP(P31,LISTAS!$F$5:$G$304,2,0))</f>
        <v/>
      </c>
      <c r="R31" s="38" t="str">
        <f t="shared" si="7"/>
        <v/>
      </c>
      <c r="S31" s="25" t="str">
        <f t="shared" si="8"/>
        <v/>
      </c>
      <c r="T31" s="25" t="str">
        <f t="shared" si="5"/>
        <v/>
      </c>
    </row>
    <row r="32" spans="2:20" ht="16.5" x14ac:dyDescent="0.3">
      <c r="B32" s="26"/>
      <c r="C32" s="22" t="str">
        <f>IF(B32="","",VLOOKUP(B32,LISTAS!$F$5:$I$304,2,0))</f>
        <v/>
      </c>
      <c r="D32" s="22" t="str">
        <f>IF(B32="","",VLOOKUP(B32,LISTAS!$F$5:$I$304,4,0))</f>
        <v/>
      </c>
      <c r="E32" s="37" t="s">
        <v>37</v>
      </c>
      <c r="F32" s="5"/>
      <c r="G32" s="50" t="str">
        <f t="shared" si="12"/>
        <v/>
      </c>
      <c r="H32" s="34" t="str">
        <f t="shared" si="0"/>
        <v/>
      </c>
      <c r="I32" s="34" t="str">
        <f t="shared" si="1"/>
        <v/>
      </c>
      <c r="J32" s="50" t="str">
        <f t="shared" si="13"/>
        <v/>
      </c>
      <c r="K32" s="50" t="str">
        <f t="shared" si="14"/>
        <v/>
      </c>
      <c r="L32" s="50" t="str">
        <f t="shared" si="6"/>
        <v/>
      </c>
      <c r="M32" s="51">
        <v>24</v>
      </c>
      <c r="N32" s="28"/>
      <c r="O32" s="49" t="str">
        <f t="shared" si="10"/>
        <v/>
      </c>
      <c r="P32" s="24" t="str">
        <f t="shared" si="11"/>
        <v/>
      </c>
      <c r="Q32" s="24" t="str">
        <f>IF($K32="","",VLOOKUP(P32,LISTAS!$F$5:$G$304,2,0))</f>
        <v/>
      </c>
      <c r="R32" s="38" t="str">
        <f t="shared" si="7"/>
        <v/>
      </c>
      <c r="S32" s="25" t="str">
        <f t="shared" si="8"/>
        <v/>
      </c>
      <c r="T32" s="25" t="str">
        <f t="shared" si="5"/>
        <v/>
      </c>
    </row>
    <row r="33" spans="2:20" ht="16.5" x14ac:dyDescent="0.3">
      <c r="B33" s="26"/>
      <c r="C33" s="22" t="str">
        <f>IF(B33="","",VLOOKUP(B33,LISTAS!$F$5:$I$304,2,0))</f>
        <v/>
      </c>
      <c r="D33" s="22" t="str">
        <f>IF(B33="","",VLOOKUP(B33,LISTAS!$F$5:$I$304,4,0))</f>
        <v/>
      </c>
      <c r="E33" s="37" t="s">
        <v>37</v>
      </c>
      <c r="F33" s="5"/>
      <c r="G33" s="50" t="str">
        <f t="shared" si="12"/>
        <v/>
      </c>
      <c r="H33" s="34" t="str">
        <f t="shared" si="0"/>
        <v/>
      </c>
      <c r="I33" s="34" t="str">
        <f t="shared" si="1"/>
        <v/>
      </c>
      <c r="J33" s="50" t="str">
        <f t="shared" si="13"/>
        <v/>
      </c>
      <c r="K33" s="50" t="str">
        <f t="shared" si="14"/>
        <v/>
      </c>
      <c r="L33" s="50" t="str">
        <f t="shared" si="6"/>
        <v/>
      </c>
      <c r="M33" s="51">
        <v>25</v>
      </c>
      <c r="N33" s="28"/>
      <c r="O33" s="49" t="str">
        <f t="shared" si="10"/>
        <v/>
      </c>
      <c r="P33" s="24" t="str">
        <f t="shared" si="11"/>
        <v/>
      </c>
      <c r="Q33" s="24" t="str">
        <f>IF($K33="","",VLOOKUP(P33,LISTAS!$F$5:$G$304,2,0))</f>
        <v/>
      </c>
      <c r="R33" s="38" t="str">
        <f t="shared" si="7"/>
        <v/>
      </c>
      <c r="S33" s="25" t="str">
        <f t="shared" si="8"/>
        <v/>
      </c>
      <c r="T33" s="25" t="str">
        <f t="shared" si="5"/>
        <v/>
      </c>
    </row>
    <row r="34" spans="2:20" ht="16.5" x14ac:dyDescent="0.3">
      <c r="B34" s="26"/>
      <c r="C34" s="22" t="str">
        <f>IF(B34="","",VLOOKUP(B34,LISTAS!$F$5:$I$304,2,0))</f>
        <v/>
      </c>
      <c r="D34" s="22" t="str">
        <f>IF(B34="","",VLOOKUP(B34,LISTAS!$F$5:$I$304,4,0))</f>
        <v/>
      </c>
      <c r="E34" s="37" t="s">
        <v>37</v>
      </c>
      <c r="F34" s="5"/>
      <c r="G34" s="50" t="str">
        <f t="shared" si="12"/>
        <v/>
      </c>
      <c r="H34" s="34" t="str">
        <f t="shared" si="0"/>
        <v/>
      </c>
      <c r="I34" s="34" t="str">
        <f t="shared" si="1"/>
        <v/>
      </c>
      <c r="J34" s="50" t="str">
        <f t="shared" si="13"/>
        <v/>
      </c>
      <c r="K34" s="50" t="str">
        <f t="shared" si="14"/>
        <v/>
      </c>
      <c r="L34" s="50" t="str">
        <f t="shared" si="6"/>
        <v/>
      </c>
      <c r="M34" s="51">
        <v>26</v>
      </c>
      <c r="N34" s="28"/>
      <c r="O34" s="49" t="str">
        <f t="shared" si="10"/>
        <v/>
      </c>
      <c r="P34" s="24" t="str">
        <f t="shared" si="11"/>
        <v/>
      </c>
      <c r="Q34" s="24" t="str">
        <f>IF($K34="","",VLOOKUP(P34,LISTAS!$F$5:$G$304,2,0))</f>
        <v/>
      </c>
      <c r="R34" s="38" t="str">
        <f t="shared" si="7"/>
        <v/>
      </c>
      <c r="S34" s="25" t="str">
        <f t="shared" si="8"/>
        <v/>
      </c>
      <c r="T34" s="25" t="str">
        <f t="shared" si="5"/>
        <v/>
      </c>
    </row>
    <row r="35" spans="2:20" ht="16.5" x14ac:dyDescent="0.3">
      <c r="B35" s="26"/>
      <c r="C35" s="22" t="str">
        <f>IF(B35="","",VLOOKUP(B35,LISTAS!$F$5:$I$304,2,0))</f>
        <v/>
      </c>
      <c r="D35" s="22" t="str">
        <f>IF(B35="","",VLOOKUP(B35,LISTAS!$F$5:$I$304,4,0))</f>
        <v/>
      </c>
      <c r="E35" s="37" t="s">
        <v>37</v>
      </c>
      <c r="F35" s="5"/>
      <c r="G35" s="50" t="str">
        <f t="shared" si="12"/>
        <v/>
      </c>
      <c r="H35" s="34" t="str">
        <f t="shared" si="0"/>
        <v/>
      </c>
      <c r="I35" s="34" t="str">
        <f t="shared" si="1"/>
        <v/>
      </c>
      <c r="J35" s="50" t="str">
        <f t="shared" si="13"/>
        <v/>
      </c>
      <c r="K35" s="50" t="str">
        <f t="shared" si="14"/>
        <v/>
      </c>
      <c r="L35" s="50" t="str">
        <f t="shared" si="6"/>
        <v/>
      </c>
      <c r="M35" s="51">
        <v>27</v>
      </c>
      <c r="N35" s="28"/>
      <c r="O35" s="49" t="str">
        <f t="shared" si="10"/>
        <v/>
      </c>
      <c r="P35" s="24" t="str">
        <f t="shared" si="11"/>
        <v/>
      </c>
      <c r="Q35" s="24" t="str">
        <f>IF($K35="","",VLOOKUP(P35,LISTAS!$F$5:$G$304,2,0))</f>
        <v/>
      </c>
      <c r="R35" s="38" t="str">
        <f t="shared" si="7"/>
        <v/>
      </c>
      <c r="S35" s="25" t="str">
        <f t="shared" si="8"/>
        <v/>
      </c>
      <c r="T35" s="25" t="str">
        <f t="shared" si="5"/>
        <v/>
      </c>
    </row>
    <row r="36" spans="2:20" ht="16.5" x14ac:dyDescent="0.3">
      <c r="B36" s="26"/>
      <c r="C36" s="22" t="str">
        <f>IF(B36="","",VLOOKUP(B36,LISTAS!$F$5:$I$304,2,0))</f>
        <v/>
      </c>
      <c r="D36" s="22" t="str">
        <f>IF(B36="","",VLOOKUP(B36,LISTAS!$F$5:$I$304,4,0))</f>
        <v/>
      </c>
      <c r="E36" s="37" t="s">
        <v>37</v>
      </c>
      <c r="F36" s="5"/>
      <c r="G36" s="50" t="str">
        <f t="shared" si="12"/>
        <v/>
      </c>
      <c r="H36" s="34" t="str">
        <f t="shared" si="0"/>
        <v/>
      </c>
      <c r="I36" s="34" t="str">
        <f t="shared" si="1"/>
        <v/>
      </c>
      <c r="J36" s="50" t="str">
        <f t="shared" si="13"/>
        <v/>
      </c>
      <c r="K36" s="50" t="str">
        <f t="shared" si="14"/>
        <v/>
      </c>
      <c r="L36" s="50" t="str">
        <f t="shared" si="6"/>
        <v/>
      </c>
      <c r="M36" s="51">
        <v>28</v>
      </c>
      <c r="N36" s="28"/>
      <c r="O36" s="49" t="str">
        <f t="shared" si="10"/>
        <v/>
      </c>
      <c r="P36" s="24" t="str">
        <f t="shared" si="11"/>
        <v/>
      </c>
      <c r="Q36" s="24" t="str">
        <f>IF($K36="","",VLOOKUP(P36,LISTAS!$F$5:$G$304,2,0))</f>
        <v/>
      </c>
      <c r="R36" s="38" t="str">
        <f t="shared" si="7"/>
        <v/>
      </c>
      <c r="S36" s="25" t="str">
        <f t="shared" si="8"/>
        <v/>
      </c>
      <c r="T36" s="25" t="str">
        <f t="shared" si="5"/>
        <v/>
      </c>
    </row>
    <row r="37" spans="2:20" ht="16.5" x14ac:dyDescent="0.3">
      <c r="B37" s="26"/>
      <c r="C37" s="22" t="str">
        <f>IF(B37="","",VLOOKUP(B37,LISTAS!$F$5:$I$304,2,0))</f>
        <v/>
      </c>
      <c r="D37" s="22" t="str">
        <f>IF(B37="","",VLOOKUP(B37,LISTAS!$F$5:$I$304,4,0))</f>
        <v/>
      </c>
      <c r="E37" s="37" t="s">
        <v>37</v>
      </c>
      <c r="F37" s="5"/>
      <c r="G37" s="50" t="str">
        <f t="shared" si="12"/>
        <v/>
      </c>
      <c r="H37" s="34" t="str">
        <f t="shared" si="0"/>
        <v/>
      </c>
      <c r="I37" s="34" t="str">
        <f t="shared" si="1"/>
        <v/>
      </c>
      <c r="J37" s="50" t="str">
        <f t="shared" si="13"/>
        <v/>
      </c>
      <c r="K37" s="50" t="str">
        <f t="shared" si="14"/>
        <v/>
      </c>
      <c r="L37" s="50" t="str">
        <f t="shared" si="6"/>
        <v/>
      </c>
      <c r="M37" s="51">
        <v>29</v>
      </c>
      <c r="N37" s="28"/>
      <c r="O37" s="49" t="str">
        <f t="shared" si="10"/>
        <v/>
      </c>
      <c r="P37" s="24" t="str">
        <f t="shared" si="11"/>
        <v/>
      </c>
      <c r="Q37" s="24" t="str">
        <f>IF($K37="","",VLOOKUP(P37,LISTAS!$F$5:$G$304,2,0))</f>
        <v/>
      </c>
      <c r="R37" s="38" t="str">
        <f t="shared" si="7"/>
        <v/>
      </c>
      <c r="S37" s="25" t="str">
        <f t="shared" si="8"/>
        <v/>
      </c>
      <c r="T37" s="25" t="str">
        <f t="shared" si="5"/>
        <v/>
      </c>
    </row>
    <row r="38" spans="2:20" ht="16.5" x14ac:dyDescent="0.3">
      <c r="B38" s="26"/>
      <c r="C38" s="22" t="str">
        <f>IF(B38="","",VLOOKUP(B38,LISTAS!$F$5:$I$304,2,0))</f>
        <v/>
      </c>
      <c r="D38" s="22" t="str">
        <f>IF(B38="","",VLOOKUP(B38,LISTAS!$F$5:$I$304,4,0))</f>
        <v/>
      </c>
      <c r="E38" s="37" t="s">
        <v>37</v>
      </c>
      <c r="F38" s="5"/>
      <c r="G38" s="50" t="str">
        <f t="shared" si="12"/>
        <v/>
      </c>
      <c r="H38" s="34" t="str">
        <f t="shared" si="0"/>
        <v/>
      </c>
      <c r="I38" s="34" t="str">
        <f t="shared" si="1"/>
        <v/>
      </c>
      <c r="J38" s="50" t="str">
        <f t="shared" si="13"/>
        <v/>
      </c>
      <c r="K38" s="50" t="str">
        <f t="shared" si="14"/>
        <v/>
      </c>
      <c r="L38" s="50" t="str">
        <f t="shared" si="6"/>
        <v/>
      </c>
      <c r="M38" s="51">
        <v>30</v>
      </c>
      <c r="N38" s="28"/>
      <c r="O38" s="49" t="str">
        <f t="shared" si="10"/>
        <v/>
      </c>
      <c r="P38" s="24" t="str">
        <f t="shared" si="11"/>
        <v/>
      </c>
      <c r="Q38" s="24" t="str">
        <f>IF($K38="","",VLOOKUP(P38,LISTAS!$F$5:$G$304,2,0))</f>
        <v/>
      </c>
      <c r="R38" s="38" t="str">
        <f t="shared" si="7"/>
        <v/>
      </c>
      <c r="S38" s="25" t="str">
        <f t="shared" si="8"/>
        <v/>
      </c>
      <c r="T38" s="25" t="str">
        <f t="shared" si="5"/>
        <v/>
      </c>
    </row>
    <row r="39" spans="2:20" ht="16.5" x14ac:dyDescent="0.3">
      <c r="B39" s="26"/>
      <c r="C39" s="22" t="str">
        <f>IF(B39="","",VLOOKUP(B39,LISTAS!$F$5:$I$304,2,0))</f>
        <v/>
      </c>
      <c r="D39" s="22" t="str">
        <f>IF(B39="","",VLOOKUP(B39,LISTAS!$F$5:$I$304,4,0))</f>
        <v/>
      </c>
      <c r="E39" s="37" t="s">
        <v>37</v>
      </c>
      <c r="F39" s="5"/>
      <c r="G39" s="50" t="str">
        <f t="shared" si="12"/>
        <v/>
      </c>
      <c r="H39" s="34" t="str">
        <f t="shared" si="0"/>
        <v/>
      </c>
      <c r="I39" s="34" t="str">
        <f t="shared" si="1"/>
        <v/>
      </c>
      <c r="J39" s="50" t="str">
        <f t="shared" si="13"/>
        <v/>
      </c>
      <c r="K39" s="50" t="str">
        <f t="shared" si="14"/>
        <v/>
      </c>
      <c r="L39" s="50" t="str">
        <f t="shared" si="6"/>
        <v/>
      </c>
      <c r="M39" s="51">
        <v>31</v>
      </c>
      <c r="N39" s="28"/>
      <c r="O39" s="49" t="str">
        <f t="shared" si="10"/>
        <v/>
      </c>
      <c r="P39" s="24" t="str">
        <f t="shared" si="11"/>
        <v/>
      </c>
      <c r="Q39" s="24" t="str">
        <f>IF($K39="","",VLOOKUP(P39,LISTAS!$F$5:$G$304,2,0))</f>
        <v/>
      </c>
      <c r="R39" s="38" t="str">
        <f t="shared" si="7"/>
        <v/>
      </c>
      <c r="S39" s="25" t="str">
        <f t="shared" si="8"/>
        <v/>
      </c>
      <c r="T39" s="25" t="str">
        <f t="shared" si="5"/>
        <v/>
      </c>
    </row>
    <row r="40" spans="2:20" ht="16.5" x14ac:dyDescent="0.3">
      <c r="B40" s="26"/>
      <c r="C40" s="22" t="str">
        <f>IF(B40="","",VLOOKUP(B40,LISTAS!$F$5:$I$304,2,0))</f>
        <v/>
      </c>
      <c r="D40" s="22" t="str">
        <f>IF(B40="","",VLOOKUP(B40,LISTAS!$F$5:$I$304,4,0))</f>
        <v/>
      </c>
      <c r="E40" s="37" t="s">
        <v>37</v>
      </c>
      <c r="F40" s="5"/>
      <c r="G40" s="50" t="str">
        <f t="shared" si="12"/>
        <v/>
      </c>
      <c r="H40" s="34" t="str">
        <f t="shared" si="0"/>
        <v/>
      </c>
      <c r="I40" s="34" t="str">
        <f t="shared" si="1"/>
        <v/>
      </c>
      <c r="J40" s="50" t="str">
        <f t="shared" si="13"/>
        <v/>
      </c>
      <c r="K40" s="50" t="str">
        <f t="shared" si="14"/>
        <v/>
      </c>
      <c r="L40" s="50" t="str">
        <f t="shared" si="6"/>
        <v/>
      </c>
      <c r="M40" s="51">
        <v>32</v>
      </c>
      <c r="N40" s="28"/>
      <c r="O40" s="49" t="str">
        <f t="shared" si="10"/>
        <v/>
      </c>
      <c r="P40" s="24" t="str">
        <f t="shared" si="11"/>
        <v/>
      </c>
      <c r="Q40" s="24" t="str">
        <f>IF($K40="","",VLOOKUP(P40,LISTAS!$F$5:$G$304,2,0))</f>
        <v/>
      </c>
      <c r="R40" s="38" t="str">
        <f t="shared" si="7"/>
        <v/>
      </c>
      <c r="S40" s="25" t="str">
        <f t="shared" si="8"/>
        <v/>
      </c>
      <c r="T40" s="25" t="str">
        <f t="shared" si="5"/>
        <v/>
      </c>
    </row>
    <row r="41" spans="2:20" ht="16.5" x14ac:dyDescent="0.3">
      <c r="B41" s="26"/>
      <c r="C41" s="22" t="str">
        <f>IF(B41="","",VLOOKUP(B41,LISTAS!$F$5:$I$304,2,0))</f>
        <v/>
      </c>
      <c r="D41" s="22" t="str">
        <f>IF(B41="","",VLOOKUP(B41,LISTAS!$F$5:$I$304,4,0))</f>
        <v/>
      </c>
      <c r="E41" s="37" t="s">
        <v>37</v>
      </c>
      <c r="F41" s="5"/>
      <c r="G41" s="50" t="str">
        <f t="shared" si="12"/>
        <v/>
      </c>
      <c r="H41" s="34" t="str">
        <f t="shared" si="0"/>
        <v/>
      </c>
      <c r="I41" s="34" t="str">
        <f t="shared" si="1"/>
        <v/>
      </c>
      <c r="J41" s="50" t="str">
        <f t="shared" si="13"/>
        <v/>
      </c>
      <c r="K41" s="50" t="str">
        <f t="shared" si="14"/>
        <v/>
      </c>
      <c r="L41" s="50" t="str">
        <f t="shared" si="6"/>
        <v/>
      </c>
      <c r="M41" s="51">
        <v>33</v>
      </c>
      <c r="N41" s="28"/>
      <c r="O41" s="49" t="str">
        <f t="shared" si="10"/>
        <v/>
      </c>
      <c r="P41" s="24" t="str">
        <f t="shared" si="11"/>
        <v/>
      </c>
      <c r="Q41" s="24" t="str">
        <f>IF($K41="","",VLOOKUP(P41,LISTAS!$F$5:$G$304,2,0))</f>
        <v/>
      </c>
      <c r="R41" s="38" t="str">
        <f t="shared" si="7"/>
        <v/>
      </c>
      <c r="S41" s="25" t="str">
        <f t="shared" si="8"/>
        <v/>
      </c>
      <c r="T41" s="25" t="str">
        <f t="shared" si="5"/>
        <v/>
      </c>
    </row>
    <row r="42" spans="2:20" ht="16.5" x14ac:dyDescent="0.3">
      <c r="B42" s="26"/>
      <c r="C42" s="22" t="str">
        <f>IF(B42="","",VLOOKUP(B42,LISTAS!$F$5:$I$304,2,0))</f>
        <v/>
      </c>
      <c r="D42" s="22" t="str">
        <f>IF(B42="","",VLOOKUP(B42,LISTAS!$F$5:$I$304,4,0))</f>
        <v/>
      </c>
      <c r="E42" s="37" t="s">
        <v>37</v>
      </c>
      <c r="F42" s="5"/>
      <c r="G42" s="50" t="str">
        <f t="shared" si="12"/>
        <v/>
      </c>
      <c r="H42" s="34" t="str">
        <f t="shared" si="0"/>
        <v/>
      </c>
      <c r="I42" s="34" t="str">
        <f t="shared" si="1"/>
        <v/>
      </c>
      <c r="J42" s="50" t="str">
        <f t="shared" si="13"/>
        <v/>
      </c>
      <c r="K42" s="50" t="str">
        <f t="shared" si="14"/>
        <v/>
      </c>
      <c r="L42" s="50" t="str">
        <f t="shared" si="6"/>
        <v/>
      </c>
      <c r="M42" s="51">
        <v>34</v>
      </c>
      <c r="N42" s="28"/>
      <c r="O42" s="49" t="str">
        <f t="shared" si="10"/>
        <v/>
      </c>
      <c r="P42" s="24" t="str">
        <f t="shared" si="11"/>
        <v/>
      </c>
      <c r="Q42" s="24" t="str">
        <f>IF($K42="","",VLOOKUP(P42,LISTAS!$F$5:$G$304,2,0))</f>
        <v/>
      </c>
      <c r="R42" s="38" t="str">
        <f t="shared" si="7"/>
        <v/>
      </c>
      <c r="S42" s="25" t="str">
        <f t="shared" si="8"/>
        <v/>
      </c>
      <c r="T42" s="25" t="str">
        <f t="shared" si="5"/>
        <v/>
      </c>
    </row>
    <row r="43" spans="2:20" ht="16.5" x14ac:dyDescent="0.3">
      <c r="B43" s="26"/>
      <c r="C43" s="22" t="str">
        <f>IF(B43="","",VLOOKUP(B43,LISTAS!$F$5:$I$304,2,0))</f>
        <v/>
      </c>
      <c r="D43" s="22" t="str">
        <f>IF(B43="","",VLOOKUP(B43,LISTAS!$F$5:$I$304,4,0))</f>
        <v/>
      </c>
      <c r="E43" s="37" t="s">
        <v>37</v>
      </c>
      <c r="F43" s="5"/>
      <c r="G43" s="50" t="str">
        <f t="shared" si="12"/>
        <v/>
      </c>
      <c r="H43" s="34" t="str">
        <f t="shared" si="0"/>
        <v/>
      </c>
      <c r="I43" s="34" t="str">
        <f t="shared" si="1"/>
        <v/>
      </c>
      <c r="J43" s="50" t="str">
        <f t="shared" si="13"/>
        <v/>
      </c>
      <c r="K43" s="50" t="str">
        <f t="shared" si="14"/>
        <v/>
      </c>
      <c r="L43" s="50" t="str">
        <f t="shared" si="6"/>
        <v/>
      </c>
      <c r="M43" s="51">
        <v>35</v>
      </c>
      <c r="N43" s="28"/>
      <c r="O43" s="49" t="str">
        <f t="shared" si="10"/>
        <v/>
      </c>
      <c r="P43" s="24" t="str">
        <f t="shared" si="11"/>
        <v/>
      </c>
      <c r="Q43" s="24" t="str">
        <f>IF($K43="","",VLOOKUP(P43,LISTAS!$F$5:$G$304,2,0))</f>
        <v/>
      </c>
      <c r="R43" s="38" t="str">
        <f t="shared" si="7"/>
        <v/>
      </c>
      <c r="S43" s="25" t="str">
        <f t="shared" si="8"/>
        <v/>
      </c>
      <c r="T43" s="25" t="str">
        <f t="shared" si="5"/>
        <v/>
      </c>
    </row>
    <row r="44" spans="2:20" ht="16.5" x14ac:dyDescent="0.3">
      <c r="B44" s="26"/>
      <c r="C44" s="22" t="str">
        <f>IF(B44="","",VLOOKUP(B44,LISTAS!$F$5:$I$304,2,0))</f>
        <v/>
      </c>
      <c r="D44" s="22" t="str">
        <f>IF(B44="","",VLOOKUP(B44,LISTAS!$F$5:$I$304,4,0))</f>
        <v/>
      </c>
      <c r="E44" s="37" t="s">
        <v>37</v>
      </c>
      <c r="F44" s="5"/>
      <c r="G44" s="50" t="str">
        <f t="shared" si="12"/>
        <v/>
      </c>
      <c r="H44" s="34" t="str">
        <f t="shared" si="0"/>
        <v/>
      </c>
      <c r="I44" s="34" t="str">
        <f t="shared" si="1"/>
        <v/>
      </c>
      <c r="J44" s="50" t="str">
        <f t="shared" si="13"/>
        <v/>
      </c>
      <c r="K44" s="50" t="str">
        <f t="shared" si="14"/>
        <v/>
      </c>
      <c r="L44" s="50" t="str">
        <f t="shared" si="6"/>
        <v/>
      </c>
      <c r="M44" s="51">
        <v>36</v>
      </c>
      <c r="N44" s="28"/>
      <c r="O44" s="49" t="str">
        <f t="shared" si="10"/>
        <v/>
      </c>
      <c r="P44" s="24" t="str">
        <f t="shared" si="11"/>
        <v/>
      </c>
      <c r="Q44" s="24" t="str">
        <f>IF($K44="","",VLOOKUP(P44,LISTAS!$F$5:$G$304,2,0))</f>
        <v/>
      </c>
      <c r="R44" s="38" t="str">
        <f t="shared" si="7"/>
        <v/>
      </c>
      <c r="S44" s="25" t="str">
        <f t="shared" si="8"/>
        <v/>
      </c>
      <c r="T44" s="25" t="str">
        <f t="shared" si="5"/>
        <v/>
      </c>
    </row>
    <row r="45" spans="2:20" ht="16.5" x14ac:dyDescent="0.3">
      <c r="B45" s="26"/>
      <c r="C45" s="22" t="str">
        <f>IF(B45="","",VLOOKUP(B45,LISTAS!$F$5:$I$304,2,0))</f>
        <v/>
      </c>
      <c r="D45" s="22" t="str">
        <f>IF(B45="","",VLOOKUP(B45,LISTAS!$F$5:$I$304,4,0))</f>
        <v/>
      </c>
      <c r="E45" s="37" t="s">
        <v>37</v>
      </c>
      <c r="F45" s="5"/>
      <c r="G45" s="50" t="str">
        <f t="shared" si="12"/>
        <v/>
      </c>
      <c r="H45" s="34" t="str">
        <f t="shared" si="0"/>
        <v/>
      </c>
      <c r="I45" s="34" t="str">
        <f t="shared" si="1"/>
        <v/>
      </c>
      <c r="J45" s="50" t="str">
        <f t="shared" si="13"/>
        <v/>
      </c>
      <c r="K45" s="50" t="str">
        <f t="shared" si="14"/>
        <v/>
      </c>
      <c r="L45" s="50" t="str">
        <f t="shared" si="6"/>
        <v/>
      </c>
      <c r="M45" s="51">
        <v>37</v>
      </c>
      <c r="N45" s="28"/>
      <c r="O45" s="49" t="str">
        <f t="shared" si="10"/>
        <v/>
      </c>
      <c r="P45" s="24" t="str">
        <f t="shared" si="11"/>
        <v/>
      </c>
      <c r="Q45" s="24" t="str">
        <f>IF($K45="","",VLOOKUP(P45,LISTAS!$F$5:$G$304,2,0))</f>
        <v/>
      </c>
      <c r="R45" s="38" t="str">
        <f t="shared" si="7"/>
        <v/>
      </c>
      <c r="S45" s="25" t="str">
        <f t="shared" si="8"/>
        <v/>
      </c>
      <c r="T45" s="25" t="str">
        <f t="shared" si="5"/>
        <v/>
      </c>
    </row>
    <row r="46" spans="2:20" ht="16.5" x14ac:dyDescent="0.3">
      <c r="B46" s="26"/>
      <c r="C46" s="22" t="str">
        <f>IF(B46="","",VLOOKUP(B46,LISTAS!$F$5:$I$304,2,0))</f>
        <v/>
      </c>
      <c r="D46" s="22" t="str">
        <f>IF(B46="","",VLOOKUP(B46,LISTAS!$F$5:$I$304,4,0))</f>
        <v/>
      </c>
      <c r="E46" s="37" t="s">
        <v>37</v>
      </c>
      <c r="F46" s="5"/>
      <c r="G46" s="50" t="str">
        <f t="shared" si="12"/>
        <v/>
      </c>
      <c r="H46" s="34" t="str">
        <f t="shared" si="0"/>
        <v/>
      </c>
      <c r="I46" s="34" t="str">
        <f t="shared" si="1"/>
        <v/>
      </c>
      <c r="J46" s="50" t="str">
        <f t="shared" si="13"/>
        <v/>
      </c>
      <c r="K46" s="50" t="str">
        <f t="shared" si="14"/>
        <v/>
      </c>
      <c r="L46" s="50" t="str">
        <f t="shared" si="6"/>
        <v/>
      </c>
      <c r="M46" s="51">
        <v>38</v>
      </c>
      <c r="N46" s="28"/>
      <c r="O46" s="49" t="str">
        <f t="shared" si="10"/>
        <v/>
      </c>
      <c r="P46" s="24" t="str">
        <f t="shared" si="11"/>
        <v/>
      </c>
      <c r="Q46" s="24" t="str">
        <f>IF($K46="","",VLOOKUP(P46,LISTAS!$F$5:$G$304,2,0))</f>
        <v/>
      </c>
      <c r="R46" s="38" t="str">
        <f t="shared" si="7"/>
        <v/>
      </c>
      <c r="S46" s="25" t="str">
        <f t="shared" si="8"/>
        <v/>
      </c>
      <c r="T46" s="25" t="str">
        <f t="shared" si="5"/>
        <v/>
      </c>
    </row>
    <row r="47" spans="2:20" ht="16.5" x14ac:dyDescent="0.3">
      <c r="B47" s="26"/>
      <c r="C47" s="22" t="str">
        <f>IF(B47="","",VLOOKUP(B47,LISTAS!$F$5:$I$304,2,0))</f>
        <v/>
      </c>
      <c r="D47" s="22" t="str">
        <f>IF(B47="","",VLOOKUP(B47,LISTAS!$F$5:$I$304,4,0))</f>
        <v/>
      </c>
      <c r="E47" s="37" t="s">
        <v>37</v>
      </c>
      <c r="F47" s="5"/>
      <c r="G47" s="50" t="str">
        <f t="shared" si="12"/>
        <v/>
      </c>
      <c r="H47" s="34" t="str">
        <f t="shared" si="0"/>
        <v/>
      </c>
      <c r="I47" s="34" t="str">
        <f t="shared" si="1"/>
        <v/>
      </c>
      <c r="J47" s="50" t="str">
        <f t="shared" si="13"/>
        <v/>
      </c>
      <c r="K47" s="50" t="str">
        <f t="shared" si="14"/>
        <v/>
      </c>
      <c r="L47" s="50" t="str">
        <f t="shared" si="6"/>
        <v/>
      </c>
      <c r="M47" s="51">
        <v>39</v>
      </c>
      <c r="N47" s="28"/>
      <c r="O47" s="49" t="str">
        <f t="shared" si="10"/>
        <v/>
      </c>
      <c r="P47" s="24" t="str">
        <f t="shared" si="11"/>
        <v/>
      </c>
      <c r="Q47" s="24" t="str">
        <f>IF($K47="","",VLOOKUP(P47,LISTAS!$F$5:$G$304,2,0))</f>
        <v/>
      </c>
      <c r="R47" s="38" t="str">
        <f t="shared" si="7"/>
        <v/>
      </c>
      <c r="S47" s="25" t="str">
        <f t="shared" si="8"/>
        <v/>
      </c>
      <c r="T47" s="25" t="str">
        <f t="shared" si="5"/>
        <v/>
      </c>
    </row>
    <row r="48" spans="2:20" ht="16.5" x14ac:dyDescent="0.3">
      <c r="B48" s="26"/>
      <c r="C48" s="22" t="str">
        <f>IF(B48="","",VLOOKUP(B48,LISTAS!$F$5:$I$304,2,0))</f>
        <v/>
      </c>
      <c r="D48" s="22" t="str">
        <f>IF(B48="","",VLOOKUP(B48,LISTAS!$F$5:$I$304,4,0))</f>
        <v/>
      </c>
      <c r="E48" s="37" t="s">
        <v>37</v>
      </c>
      <c r="F48" s="5"/>
      <c r="G48" s="50" t="str">
        <f t="shared" si="12"/>
        <v/>
      </c>
      <c r="H48" s="34" t="str">
        <f t="shared" si="0"/>
        <v/>
      </c>
      <c r="I48" s="34" t="str">
        <f t="shared" si="1"/>
        <v/>
      </c>
      <c r="J48" s="50" t="str">
        <f t="shared" si="13"/>
        <v/>
      </c>
      <c r="K48" s="50" t="str">
        <f t="shared" si="14"/>
        <v/>
      </c>
      <c r="L48" s="50" t="str">
        <f t="shared" si="6"/>
        <v/>
      </c>
      <c r="M48" s="51">
        <v>40</v>
      </c>
      <c r="N48" s="28"/>
      <c r="O48" s="49" t="str">
        <f t="shared" si="10"/>
        <v/>
      </c>
      <c r="P48" s="24" t="str">
        <f t="shared" si="11"/>
        <v/>
      </c>
      <c r="Q48" s="24" t="str">
        <f>IF($K48="","",VLOOKUP(P48,LISTAS!$F$5:$G$304,2,0))</f>
        <v/>
      </c>
      <c r="R48" s="38" t="str">
        <f t="shared" si="7"/>
        <v/>
      </c>
      <c r="S48" s="25" t="str">
        <f t="shared" si="8"/>
        <v/>
      </c>
      <c r="T48" s="25" t="str">
        <f t="shared" si="5"/>
        <v/>
      </c>
    </row>
  </sheetData>
  <mergeCells count="5">
    <mergeCell ref="B2:T3"/>
    <mergeCell ref="D5:E5"/>
    <mergeCell ref="B6:T6"/>
    <mergeCell ref="B7:C7"/>
    <mergeCell ref="O7:T7"/>
  </mergeCell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 F5</xm:sqref>
        </x14:dataValidation>
        <x14:dataValidation type="list" allowBlank="1" showInputMessage="1" showErrorMessage="1">
          <x14:formula1>
            <xm:f>LISTAS!$F$5:$F$304</xm:f>
          </x14:formula1>
          <xm:sqref>B16:B48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>
    <tabColor rgb="FF0070C0"/>
  </sheetPr>
  <dimension ref="A1:T93"/>
  <sheetViews>
    <sheetView showGridLines="0" zoomScale="85" zoomScaleNormal="85" workbookViewId="0">
      <selection activeCell="B2" sqref="B2:T3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15.7109375" style="2" customWidth="1"/>
    <col min="4" max="4" width="0.140625" style="2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5" t="s">
        <v>33</v>
      </c>
      <c r="C7" s="85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52" t="s">
        <v>14</v>
      </c>
      <c r="C8" s="52" t="s">
        <v>1</v>
      </c>
      <c r="D8" s="52" t="s">
        <v>15</v>
      </c>
      <c r="E8" s="52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53"/>
      <c r="C9" s="53" t="str">
        <f>IF(B9="","",VLOOKUP(B9,LISTAS!$F$5:$I$304,2,0))</f>
        <v/>
      </c>
      <c r="D9" s="53" t="str">
        <f>IF(B9="","",VLOOKUP(B9,LISTAS!$F$5:$I$304,4,0))</f>
        <v/>
      </c>
      <c r="E9" s="54"/>
      <c r="G9" s="50" t="str">
        <f t="shared" ref="G9:G48" si="0">IF(E9="","",E9+(ROW(E9)/1000))</f>
        <v/>
      </c>
      <c r="H9" s="34" t="str">
        <f t="shared" ref="H9:H48" si="1">IF($K9="","",IF(B9="","",B9))</f>
        <v/>
      </c>
      <c r="I9" s="34" t="str">
        <f t="shared" ref="I9:I48" si="2">IF($K9="","",IF(C9="","",C9))</f>
        <v/>
      </c>
      <c r="J9" s="50" t="str">
        <f t="shared" ref="J9:J48" si="3">IF($K9="","",E9)</f>
        <v/>
      </c>
      <c r="K9" s="50" t="str">
        <f t="shared" ref="K9:K48" si="4">G9</f>
        <v/>
      </c>
      <c r="L9" s="50" t="str">
        <f>IF(K9="","",LARGE(K9:K48,M9))</f>
        <v/>
      </c>
      <c r="M9" s="51">
        <v>1</v>
      </c>
      <c r="N9" s="23"/>
      <c r="O9" s="49" t="str">
        <f>IF(R9&lt;&gt;"",_xlfn.RANK.EQ(R9,R9:R48,0),"")</f>
        <v/>
      </c>
      <c r="P9" s="24" t="str">
        <f>IF(K9="","",VLOOKUP(L9,G9:J48,2,0))</f>
        <v/>
      </c>
      <c r="Q9" s="24" t="str">
        <f>IF(K9="","",VLOOKUP(P9,LISTAS!$F$5:$G$304,2,0))</f>
        <v/>
      </c>
      <c r="R9" s="38" t="str">
        <f>IF(K9="","",VLOOKUP(L9,G9:J48,4,0))</f>
        <v/>
      </c>
      <c r="S9" s="25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5" t="str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53"/>
      <c r="C10" s="53" t="str">
        <f>IF(B10="","",VLOOKUP(B10,LISTAS!$F$5:$I$304,2,0))</f>
        <v/>
      </c>
      <c r="D10" s="53" t="str">
        <f>IF(B10="","",VLOOKUP(B10,LISTAS!$F$5:$I$304,4,0))</f>
        <v/>
      </c>
      <c r="E10" s="54"/>
      <c r="G10" s="50" t="str">
        <f t="shared" si="0"/>
        <v/>
      </c>
      <c r="H10" s="34" t="str">
        <f t="shared" si="1"/>
        <v/>
      </c>
      <c r="I10" s="34" t="str">
        <f t="shared" si="2"/>
        <v/>
      </c>
      <c r="J10" s="50" t="str">
        <f t="shared" si="3"/>
        <v/>
      </c>
      <c r="K10" s="50" t="str">
        <f>G10</f>
        <v/>
      </c>
      <c r="L10" s="50" t="str">
        <f>IF(K10="","",LARGE(K9:K48,M10))</f>
        <v/>
      </c>
      <c r="M10" s="51">
        <v>2</v>
      </c>
      <c r="N10" s="27"/>
      <c r="O10" s="49" t="str">
        <f>IF(R10&lt;&gt;"",_xlfn.RANK.EQ(R10,R9:R48,0),"")</f>
        <v/>
      </c>
      <c r="P10" s="24" t="str">
        <f>IF(K10="","",VLOOKUP(L10,G9:J48,2,0))</f>
        <v/>
      </c>
      <c r="Q10" s="24" t="str">
        <f>IF(K10="","",VLOOKUP(P10,LISTAS!$F$5:$G$304,2,0))</f>
        <v/>
      </c>
      <c r="R10" s="38" t="str">
        <f>IF(K10="","",VLOOKUP(L10,G9:J48,4,0))</f>
        <v/>
      </c>
      <c r="S10" s="25" t="str">
        <f t="shared" ref="S10:S48" si="6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5" t="str">
        <f t="shared" si="5"/>
        <v/>
      </c>
    </row>
    <row r="11" spans="1:20" s="5" customFormat="1" ht="18.75" customHeight="1" x14ac:dyDescent="0.3">
      <c r="B11" s="53"/>
      <c r="C11" s="53" t="str">
        <f>IF(B11="","",VLOOKUP(B11,LISTAS!$F$5:$I$304,2,0))</f>
        <v/>
      </c>
      <c r="D11" s="53" t="str">
        <f>IF(B11="","",VLOOKUP(B11,LISTAS!$F$5:$I$304,4,0))</f>
        <v/>
      </c>
      <c r="E11" s="54"/>
      <c r="G11" s="50" t="str">
        <f t="shared" si="0"/>
        <v/>
      </c>
      <c r="H11" s="34" t="str">
        <f t="shared" si="1"/>
        <v/>
      </c>
      <c r="I11" s="34" t="str">
        <f t="shared" si="2"/>
        <v/>
      </c>
      <c r="J11" s="50" t="str">
        <f t="shared" si="3"/>
        <v/>
      </c>
      <c r="K11" s="50" t="str">
        <f>G11</f>
        <v/>
      </c>
      <c r="L11" s="50" t="str">
        <f>IF(K11="","",LARGE(K9:K48,M11))</f>
        <v/>
      </c>
      <c r="M11" s="51">
        <v>3</v>
      </c>
      <c r="N11" s="28"/>
      <c r="O11" s="49" t="str">
        <f>IF(R11&lt;&gt;"",_xlfn.RANK.EQ(R11,R9:R48,0),"")</f>
        <v/>
      </c>
      <c r="P11" s="24" t="str">
        <f>IF(K11="","",VLOOKUP(L11,G9:J48,2,0))</f>
        <v/>
      </c>
      <c r="Q11" s="24" t="str">
        <f>IF(K11="","",VLOOKUP(P11,LISTAS!$F$5:$G$304,2,0))</f>
        <v/>
      </c>
      <c r="R11" s="38" t="str">
        <f>IF(K11="","",VLOOKUP(L11,G9:J48,4,0))</f>
        <v/>
      </c>
      <c r="S11" s="25" t="str">
        <f t="shared" si="6"/>
        <v/>
      </c>
      <c r="T11" s="25" t="str">
        <f t="shared" si="5"/>
        <v/>
      </c>
    </row>
    <row r="12" spans="1:20" s="5" customFormat="1" ht="18.75" customHeight="1" x14ac:dyDescent="0.3">
      <c r="B12" s="53"/>
      <c r="C12" s="53" t="str">
        <f>IF(B12="","",VLOOKUP(B12,LISTAS!$F$5:$I$304,2,0))</f>
        <v/>
      </c>
      <c r="D12" s="53" t="str">
        <f>IF(B12="","",VLOOKUP(B12,LISTAS!$F$5:$I$304,4,0))</f>
        <v/>
      </c>
      <c r="E12" s="54"/>
      <c r="G12" s="50" t="str">
        <f t="shared" si="0"/>
        <v/>
      </c>
      <c r="H12" s="34" t="str">
        <f t="shared" si="1"/>
        <v/>
      </c>
      <c r="I12" s="34" t="str">
        <f t="shared" si="2"/>
        <v/>
      </c>
      <c r="J12" s="50" t="str">
        <f t="shared" si="3"/>
        <v/>
      </c>
      <c r="K12" s="50" t="str">
        <f t="shared" si="4"/>
        <v/>
      </c>
      <c r="L12" s="50" t="str">
        <f>IF(K12="","",LARGE(K9:K48,M12))</f>
        <v/>
      </c>
      <c r="M12" s="51">
        <v>4</v>
      </c>
      <c r="N12" s="28"/>
      <c r="O12" s="49" t="str">
        <f>IF(R12&lt;&gt;"",_xlfn.RANK.EQ(R12,R9:R48,0),"")</f>
        <v/>
      </c>
      <c r="P12" s="24" t="str">
        <f>IF(K12="","",VLOOKUP(L12,G9:J48,2,0))</f>
        <v/>
      </c>
      <c r="Q12" s="24" t="str">
        <f>IF(K12="","",VLOOKUP(P12,LISTAS!$F$5:$G$304,2,0))</f>
        <v/>
      </c>
      <c r="R12" s="38" t="str">
        <f>IF(K12="","",VLOOKUP(L12,G9:J48,4,0))</f>
        <v/>
      </c>
      <c r="S12" s="25" t="str">
        <f t="shared" si="6"/>
        <v/>
      </c>
      <c r="T12" s="25" t="str">
        <f t="shared" si="5"/>
        <v/>
      </c>
    </row>
    <row r="13" spans="1:20" s="5" customFormat="1" ht="18.75" customHeight="1" x14ac:dyDescent="0.3">
      <c r="B13" s="53"/>
      <c r="C13" s="53" t="str">
        <f>IF(B13="","",VLOOKUP(B13,LISTAS!$F$5:$I$304,2,0))</f>
        <v/>
      </c>
      <c r="D13" s="53" t="str">
        <f>IF(B13="","",VLOOKUP(B13,LISTAS!$F$5:$I$304,4,0))</f>
        <v/>
      </c>
      <c r="E13" s="54"/>
      <c r="G13" s="50" t="str">
        <f t="shared" si="0"/>
        <v/>
      </c>
      <c r="H13" s="34" t="str">
        <f t="shared" si="1"/>
        <v/>
      </c>
      <c r="I13" s="34" t="str">
        <f t="shared" si="2"/>
        <v/>
      </c>
      <c r="J13" s="50" t="str">
        <f t="shared" si="3"/>
        <v/>
      </c>
      <c r="K13" s="50" t="str">
        <f t="shared" si="4"/>
        <v/>
      </c>
      <c r="L13" s="50" t="str">
        <f>IF(K13="","",LARGE(K9:K48,M13))</f>
        <v/>
      </c>
      <c r="M13" s="51">
        <v>5</v>
      </c>
      <c r="N13" s="28"/>
      <c r="O13" s="49" t="str">
        <f>IF(R13&lt;&gt;"",_xlfn.RANK.EQ(R13,R9:R48,0),"")</f>
        <v/>
      </c>
      <c r="P13" s="24" t="str">
        <f>IF(K13="","",VLOOKUP(L13,G9:J48,2,0))</f>
        <v/>
      </c>
      <c r="Q13" s="24" t="str">
        <f>IF(K13="","",VLOOKUP(P13,LISTAS!$F$5:$G$304,2,0))</f>
        <v/>
      </c>
      <c r="R13" s="38" t="str">
        <f>IF(K13="","",VLOOKUP(L13,G9:J48,4,0))</f>
        <v/>
      </c>
      <c r="S13" s="25" t="str">
        <f t="shared" si="6"/>
        <v/>
      </c>
      <c r="T13" s="25" t="str">
        <f t="shared" si="5"/>
        <v/>
      </c>
    </row>
    <row r="14" spans="1:20" s="5" customFormat="1" ht="18.75" customHeight="1" x14ac:dyDescent="0.3">
      <c r="B14" s="53"/>
      <c r="C14" s="53" t="str">
        <f>IF(B14="","",VLOOKUP(B14,LISTAS!$F$5:$I$304,2,0))</f>
        <v/>
      </c>
      <c r="D14" s="53" t="str">
        <f>IF(B14="","",VLOOKUP(B14,LISTAS!$F$5:$I$304,4,0))</f>
        <v/>
      </c>
      <c r="E14" s="54"/>
      <c r="G14" s="50" t="str">
        <f t="shared" si="0"/>
        <v/>
      </c>
      <c r="H14" s="34" t="str">
        <f t="shared" si="1"/>
        <v/>
      </c>
      <c r="I14" s="34" t="str">
        <f t="shared" si="2"/>
        <v/>
      </c>
      <c r="J14" s="50" t="str">
        <f t="shared" si="3"/>
        <v/>
      </c>
      <c r="K14" s="50" t="str">
        <f t="shared" si="4"/>
        <v/>
      </c>
      <c r="L14" s="50" t="str">
        <f>IF(K14="","",LARGE(K9:K48,M14))</f>
        <v/>
      </c>
      <c r="M14" s="51">
        <v>6</v>
      </c>
      <c r="N14" s="28"/>
      <c r="O14" s="49" t="str">
        <f>IF(R14&lt;&gt;"",_xlfn.RANK.EQ(R14,R9:R48,0),"")</f>
        <v/>
      </c>
      <c r="P14" s="24" t="str">
        <f>IF(K14="","",VLOOKUP(L14,G9:J48,2,0))</f>
        <v/>
      </c>
      <c r="Q14" s="24" t="str">
        <f>IF(K14="","",VLOOKUP(P14,LISTAS!$F$5:$G$304,2,0))</f>
        <v/>
      </c>
      <c r="R14" s="38" t="str">
        <f>IF(K14="","",VLOOKUP(L14,G9:J48,4,0))</f>
        <v/>
      </c>
      <c r="S14" s="25" t="str">
        <f t="shared" si="6"/>
        <v/>
      </c>
      <c r="T14" s="25" t="str">
        <f t="shared" si="5"/>
        <v/>
      </c>
    </row>
    <row r="15" spans="1:20" s="5" customFormat="1" ht="18.75" customHeight="1" x14ac:dyDescent="0.3">
      <c r="B15" s="53"/>
      <c r="C15" s="53" t="str">
        <f>IF(B15="","",VLOOKUP(B15,LISTAS!$F$5:$I$304,2,0))</f>
        <v/>
      </c>
      <c r="D15" s="53" t="str">
        <f>IF(B15="","",VLOOKUP(B15,LISTAS!$F$5:$I$304,4,0))</f>
        <v/>
      </c>
      <c r="E15" s="54"/>
      <c r="G15" s="50" t="str">
        <f t="shared" si="0"/>
        <v/>
      </c>
      <c r="H15" s="34" t="str">
        <f t="shared" si="1"/>
        <v/>
      </c>
      <c r="I15" s="34" t="str">
        <f t="shared" si="2"/>
        <v/>
      </c>
      <c r="J15" s="50" t="str">
        <f t="shared" si="3"/>
        <v/>
      </c>
      <c r="K15" s="50" t="str">
        <f t="shared" si="4"/>
        <v/>
      </c>
      <c r="L15" s="50" t="str">
        <f>IF(K15="","",LARGE(K9:K48,M15))</f>
        <v/>
      </c>
      <c r="M15" s="51">
        <v>7</v>
      </c>
      <c r="N15" s="28"/>
      <c r="O15" s="49" t="str">
        <f>IF(R15&lt;&gt;"",_xlfn.RANK.EQ(R15,R9:R48,0),"")</f>
        <v/>
      </c>
      <c r="P15" s="24" t="str">
        <f>IF(K15="","",VLOOKUP(L15,G9:J48,2,0))</f>
        <v/>
      </c>
      <c r="Q15" s="24" t="str">
        <f>IF(K15="","",VLOOKUP(P15,LISTAS!$F$5:$G$304,2,0))</f>
        <v/>
      </c>
      <c r="R15" s="38" t="str">
        <f>IF(K15="","",VLOOKUP(L15,G9:J48,4,0))</f>
        <v/>
      </c>
      <c r="S15" s="25" t="str">
        <f t="shared" si="6"/>
        <v/>
      </c>
      <c r="T15" s="25" t="str">
        <f t="shared" si="5"/>
        <v/>
      </c>
    </row>
    <row r="16" spans="1:20" s="5" customFormat="1" ht="18.75" customHeight="1" x14ac:dyDescent="0.3">
      <c r="B16" s="53"/>
      <c r="C16" s="53" t="str">
        <f>IF(B16="","",VLOOKUP(B16,LISTAS!$F$5:$I$304,2,0))</f>
        <v/>
      </c>
      <c r="D16" s="53" t="str">
        <f>IF(B16="","",VLOOKUP(B16,LISTAS!$F$5:$I$304,4,0))</f>
        <v/>
      </c>
      <c r="E16" s="54" t="s">
        <v>37</v>
      </c>
      <c r="G16" s="50" t="str">
        <f t="shared" si="0"/>
        <v/>
      </c>
      <c r="H16" s="34" t="str">
        <f t="shared" si="1"/>
        <v/>
      </c>
      <c r="I16" s="34" t="str">
        <f t="shared" si="2"/>
        <v/>
      </c>
      <c r="J16" s="50" t="str">
        <f t="shared" si="3"/>
        <v/>
      </c>
      <c r="K16" s="50" t="str">
        <f t="shared" si="4"/>
        <v/>
      </c>
      <c r="L16" s="50" t="str">
        <f>IF(K16="","",LARGE(K9:K48,M16))</f>
        <v/>
      </c>
      <c r="M16" s="51">
        <v>8</v>
      </c>
      <c r="N16" s="28"/>
      <c r="O16" s="49" t="str">
        <f>IF(R16&lt;&gt;"",_xlfn.RANK.EQ(R16,R9:R48,0),"")</f>
        <v/>
      </c>
      <c r="P16" s="24" t="str">
        <f>IF(K16="","",VLOOKUP(L16,G9:J48,2,0))</f>
        <v/>
      </c>
      <c r="Q16" s="24" t="str">
        <f>IF(K16="","",VLOOKUP(P16,LISTAS!$F$5:$G$304,2,0))</f>
        <v/>
      </c>
      <c r="R16" s="38" t="str">
        <f>IF(K16="","",VLOOKUP(L16,G9:J48,4,0))</f>
        <v/>
      </c>
      <c r="S16" s="25" t="str">
        <f t="shared" si="6"/>
        <v/>
      </c>
      <c r="T16" s="25" t="str">
        <f t="shared" si="5"/>
        <v/>
      </c>
    </row>
    <row r="17" spans="2:20" s="5" customFormat="1" ht="18.75" customHeight="1" x14ac:dyDescent="0.3">
      <c r="B17" s="53"/>
      <c r="C17" s="53" t="str">
        <f>IF(B17="","",VLOOKUP(B17,LISTAS!$F$5:$I$304,2,0))</f>
        <v/>
      </c>
      <c r="D17" s="53" t="str">
        <f>IF(B17="","",VLOOKUP(B17,LISTAS!$F$5:$I$304,4,0))</f>
        <v/>
      </c>
      <c r="E17" s="54" t="s">
        <v>37</v>
      </c>
      <c r="G17" s="50" t="str">
        <f t="shared" si="0"/>
        <v/>
      </c>
      <c r="H17" s="34" t="str">
        <f t="shared" si="1"/>
        <v/>
      </c>
      <c r="I17" s="34" t="str">
        <f t="shared" si="2"/>
        <v/>
      </c>
      <c r="J17" s="50" t="str">
        <f t="shared" si="3"/>
        <v/>
      </c>
      <c r="K17" s="50" t="str">
        <f t="shared" si="4"/>
        <v/>
      </c>
      <c r="L17" s="50" t="str">
        <f>IF(K17="","",LARGE(K9:K48,M17))</f>
        <v/>
      </c>
      <c r="M17" s="51">
        <v>9</v>
      </c>
      <c r="N17" s="28"/>
      <c r="O17" s="49" t="str">
        <f>IF(R17&lt;&gt;"",_xlfn.RANK.EQ(R17,R9:R48,0),"")</f>
        <v/>
      </c>
      <c r="P17" s="24" t="str">
        <f>IF(K17="","",VLOOKUP(L17,G9:J48,2,0))</f>
        <v/>
      </c>
      <c r="Q17" s="24" t="str">
        <f>IF(K17="","",VLOOKUP(P17,LISTAS!$F$5:$G$304,2,0))</f>
        <v/>
      </c>
      <c r="R17" s="38" t="str">
        <f>IF(K17="","",VLOOKUP(L17,G9:J48,4,0))</f>
        <v/>
      </c>
      <c r="S17" s="25" t="str">
        <f t="shared" si="6"/>
        <v/>
      </c>
      <c r="T17" s="25" t="str">
        <f t="shared" si="5"/>
        <v/>
      </c>
    </row>
    <row r="18" spans="2:20" s="5" customFormat="1" ht="18.75" customHeight="1" x14ac:dyDescent="0.3">
      <c r="B18" s="53"/>
      <c r="C18" s="53" t="str">
        <f>IF(B18="","",VLOOKUP(B18,LISTAS!$F$5:$I$304,2,0))</f>
        <v/>
      </c>
      <c r="D18" s="53" t="str">
        <f>IF(B18="","",VLOOKUP(B18,LISTAS!$F$5:$I$304,4,0))</f>
        <v/>
      </c>
      <c r="E18" s="54" t="s">
        <v>37</v>
      </c>
      <c r="G18" s="50" t="str">
        <f t="shared" si="0"/>
        <v/>
      </c>
      <c r="H18" s="34" t="str">
        <f t="shared" si="1"/>
        <v/>
      </c>
      <c r="I18" s="34" t="str">
        <f t="shared" si="2"/>
        <v/>
      </c>
      <c r="J18" s="50" t="str">
        <f t="shared" si="3"/>
        <v/>
      </c>
      <c r="K18" s="50" t="str">
        <f t="shared" si="4"/>
        <v/>
      </c>
      <c r="L18" s="50" t="str">
        <f>IF(K18="","",LARGE(K9:K48,M18))</f>
        <v/>
      </c>
      <c r="M18" s="51">
        <v>10</v>
      </c>
      <c r="N18" s="28"/>
      <c r="O18" s="49" t="str">
        <f>IF(R18&lt;&gt;"",_xlfn.RANK.EQ(R18,R9:R48,0),"")</f>
        <v/>
      </c>
      <c r="P18" s="24" t="str">
        <f>IF(K18="","",VLOOKUP(L18,G9:J48,2,0))</f>
        <v/>
      </c>
      <c r="Q18" s="24" t="str">
        <f>IF(K18="","",VLOOKUP(P18,LISTAS!$F$5:$G$304,2,0))</f>
        <v/>
      </c>
      <c r="R18" s="38" t="str">
        <f>IF(K18="","",VLOOKUP(L18,G9:J48,4,0))</f>
        <v/>
      </c>
      <c r="S18" s="25" t="str">
        <f t="shared" si="6"/>
        <v/>
      </c>
      <c r="T18" s="25" t="str">
        <f t="shared" si="5"/>
        <v/>
      </c>
    </row>
    <row r="19" spans="2:20" s="5" customFormat="1" ht="18.75" customHeight="1" x14ac:dyDescent="0.3">
      <c r="B19" s="53"/>
      <c r="C19" s="53" t="str">
        <f>IF(B19="","",VLOOKUP(B19,LISTAS!$F$5:$I$304,2,0))</f>
        <v/>
      </c>
      <c r="D19" s="53" t="str">
        <f>IF(B19="","",VLOOKUP(B19,LISTAS!$F$5:$I$304,4,0))</f>
        <v/>
      </c>
      <c r="E19" s="54" t="s">
        <v>37</v>
      </c>
      <c r="G19" s="50" t="str">
        <f t="shared" si="0"/>
        <v/>
      </c>
      <c r="H19" s="34" t="str">
        <f t="shared" si="1"/>
        <v/>
      </c>
      <c r="I19" s="34" t="str">
        <f t="shared" si="2"/>
        <v/>
      </c>
      <c r="J19" s="50" t="str">
        <f t="shared" si="3"/>
        <v/>
      </c>
      <c r="K19" s="50" t="str">
        <f t="shared" si="4"/>
        <v/>
      </c>
      <c r="L19" s="50" t="str">
        <f>IF(K19="","",LARGE(K9:K48,M19))</f>
        <v/>
      </c>
      <c r="M19" s="51">
        <v>11</v>
      </c>
      <c r="N19" s="28"/>
      <c r="O19" s="49" t="str">
        <f>IF(R19&lt;&gt;"",_xlfn.RANK.EQ(R19,R9:R48,0),"")</f>
        <v/>
      </c>
      <c r="P19" s="24" t="str">
        <f>IF(K19="","",VLOOKUP(L19,G9:J48,2,0))</f>
        <v/>
      </c>
      <c r="Q19" s="24" t="str">
        <f>IF(K19="","",VLOOKUP(P19,LISTAS!$F$5:$G$304,2,0))</f>
        <v/>
      </c>
      <c r="R19" s="38" t="str">
        <f>IF(K19="","",VLOOKUP(L19,G9:J48,4,0))</f>
        <v/>
      </c>
      <c r="S19" s="25" t="str">
        <f t="shared" si="6"/>
        <v/>
      </c>
      <c r="T19" s="25" t="str">
        <f t="shared" si="5"/>
        <v/>
      </c>
    </row>
    <row r="20" spans="2:20" s="5" customFormat="1" ht="18.75" customHeight="1" x14ac:dyDescent="0.3">
      <c r="B20" s="53"/>
      <c r="C20" s="53" t="str">
        <f>IF(B20="","",VLOOKUP(B20,LISTAS!$F$5:$I$304,2,0))</f>
        <v/>
      </c>
      <c r="D20" s="53" t="str">
        <f>IF(B20="","",VLOOKUP(B20,LISTAS!$F$5:$I$304,4,0))</f>
        <v/>
      </c>
      <c r="E20" s="54" t="s">
        <v>37</v>
      </c>
      <c r="G20" s="50" t="str">
        <f t="shared" si="0"/>
        <v/>
      </c>
      <c r="H20" s="34" t="str">
        <f t="shared" si="1"/>
        <v/>
      </c>
      <c r="I20" s="34" t="str">
        <f t="shared" si="2"/>
        <v/>
      </c>
      <c r="J20" s="50" t="str">
        <f t="shared" si="3"/>
        <v/>
      </c>
      <c r="K20" s="50" t="str">
        <f t="shared" si="4"/>
        <v/>
      </c>
      <c r="L20" s="50" t="str">
        <f>IF(K20="","",LARGE(K9:K48,M20))</f>
        <v/>
      </c>
      <c r="M20" s="51">
        <v>12</v>
      </c>
      <c r="N20" s="28"/>
      <c r="O20" s="49" t="str">
        <f>IF(R20&lt;&gt;"",_xlfn.RANK.EQ(R20,R9:R48,0),"")</f>
        <v/>
      </c>
      <c r="P20" s="24" t="str">
        <f>IF(K20="","",VLOOKUP(L20,G9:J48,2,0))</f>
        <v/>
      </c>
      <c r="Q20" s="24" t="str">
        <f>IF(K20="","",VLOOKUP(P20,LISTAS!$F$5:$G$304,2,0))</f>
        <v/>
      </c>
      <c r="R20" s="38" t="str">
        <f>IF(K20="","",VLOOKUP(L20,G9:J48,4,0))</f>
        <v/>
      </c>
      <c r="S20" s="25" t="str">
        <f t="shared" si="6"/>
        <v/>
      </c>
      <c r="T20" s="25" t="str">
        <f t="shared" si="5"/>
        <v/>
      </c>
    </row>
    <row r="21" spans="2:20" s="5" customFormat="1" ht="18.75" customHeight="1" x14ac:dyDescent="0.3">
      <c r="B21" s="53"/>
      <c r="C21" s="53" t="str">
        <f>IF(B21="","",VLOOKUP(B21,LISTAS!$F$5:$I$304,2,0))</f>
        <v/>
      </c>
      <c r="D21" s="53" t="str">
        <f>IF(B21="","",VLOOKUP(B21,LISTAS!$F$5:$I$304,4,0))</f>
        <v/>
      </c>
      <c r="E21" s="54" t="s">
        <v>37</v>
      </c>
      <c r="G21" s="50" t="str">
        <f t="shared" si="0"/>
        <v/>
      </c>
      <c r="H21" s="34" t="str">
        <f t="shared" si="1"/>
        <v/>
      </c>
      <c r="I21" s="34" t="str">
        <f t="shared" si="2"/>
        <v/>
      </c>
      <c r="J21" s="50" t="str">
        <f t="shared" si="3"/>
        <v/>
      </c>
      <c r="K21" s="50" t="str">
        <f t="shared" si="4"/>
        <v/>
      </c>
      <c r="L21" s="50" t="str">
        <f>IF(K21="","",LARGE(K9:K48,M21))</f>
        <v/>
      </c>
      <c r="M21" s="51">
        <v>13</v>
      </c>
      <c r="N21" s="28"/>
      <c r="O21" s="49" t="str">
        <f>IF(R21&lt;&gt;"",_xlfn.RANK.EQ(R21,R9:R48,0),"")</f>
        <v/>
      </c>
      <c r="P21" s="24" t="str">
        <f>IF(K21="","",VLOOKUP(L21,G9:J48,2,0))</f>
        <v/>
      </c>
      <c r="Q21" s="24" t="str">
        <f>IF(K21="","",VLOOKUP(P21,LISTAS!$F$5:$G$304,2,0))</f>
        <v/>
      </c>
      <c r="R21" s="38" t="str">
        <f>IF(K21="","",VLOOKUP(L21,G9:J48,4,0))</f>
        <v/>
      </c>
      <c r="S21" s="25" t="str">
        <f t="shared" si="6"/>
        <v/>
      </c>
      <c r="T21" s="25" t="str">
        <f t="shared" si="5"/>
        <v/>
      </c>
    </row>
    <row r="22" spans="2:20" s="5" customFormat="1" ht="18.75" customHeight="1" x14ac:dyDescent="0.3">
      <c r="B22" s="53"/>
      <c r="C22" s="53" t="str">
        <f>IF(B22="","",VLOOKUP(B22,LISTAS!$F$5:$I$304,2,0))</f>
        <v/>
      </c>
      <c r="D22" s="53" t="str">
        <f>IF(B22="","",VLOOKUP(B22,LISTAS!$F$5:$I$304,4,0))</f>
        <v/>
      </c>
      <c r="E22" s="54" t="s">
        <v>37</v>
      </c>
      <c r="G22" s="50" t="str">
        <f t="shared" si="0"/>
        <v/>
      </c>
      <c r="H22" s="34" t="str">
        <f t="shared" si="1"/>
        <v/>
      </c>
      <c r="I22" s="34" t="str">
        <f t="shared" si="2"/>
        <v/>
      </c>
      <c r="J22" s="50" t="str">
        <f t="shared" si="3"/>
        <v/>
      </c>
      <c r="K22" s="50" t="str">
        <f t="shared" si="4"/>
        <v/>
      </c>
      <c r="L22" s="50" t="str">
        <f>IF(K22="","",LARGE(K9:K48,M22))</f>
        <v/>
      </c>
      <c r="M22" s="51">
        <v>14</v>
      </c>
      <c r="N22" s="28"/>
      <c r="O22" s="49" t="str">
        <f>IF(R22&lt;&gt;"",_xlfn.RANK.EQ(R22,R9:R48,0),"")</f>
        <v/>
      </c>
      <c r="P22" s="24" t="str">
        <f>IF(K22="","",VLOOKUP(L22,G9:J48,2,0))</f>
        <v/>
      </c>
      <c r="Q22" s="24" t="str">
        <f>IF(K22="","",VLOOKUP(P22,LISTAS!$F$5:$G$304,2,0))</f>
        <v/>
      </c>
      <c r="R22" s="38" t="str">
        <f>IF(K22="","",VLOOKUP(L22,G9:J48,4,0))</f>
        <v/>
      </c>
      <c r="S22" s="25" t="str">
        <f t="shared" si="6"/>
        <v/>
      </c>
      <c r="T22" s="25" t="str">
        <f t="shared" si="5"/>
        <v/>
      </c>
    </row>
    <row r="23" spans="2:20" s="5" customFormat="1" ht="18.75" customHeight="1" x14ac:dyDescent="0.3">
      <c r="B23" s="53"/>
      <c r="C23" s="53" t="str">
        <f>IF(B23="","",VLOOKUP(B23,LISTAS!$F$5:$I$304,2,0))</f>
        <v/>
      </c>
      <c r="D23" s="53" t="str">
        <f>IF(B23="","",VLOOKUP(B23,LISTAS!$F$5:$I$304,4,0))</f>
        <v/>
      </c>
      <c r="E23" s="54" t="s">
        <v>37</v>
      </c>
      <c r="G23" s="50" t="str">
        <f t="shared" si="0"/>
        <v/>
      </c>
      <c r="H23" s="34" t="str">
        <f t="shared" si="1"/>
        <v/>
      </c>
      <c r="I23" s="34" t="str">
        <f t="shared" si="2"/>
        <v/>
      </c>
      <c r="J23" s="50" t="str">
        <f t="shared" si="3"/>
        <v/>
      </c>
      <c r="K23" s="50" t="str">
        <f t="shared" si="4"/>
        <v/>
      </c>
      <c r="L23" s="50" t="str">
        <f>IF(K23="","",LARGE(K9:K48,M23))</f>
        <v/>
      </c>
      <c r="M23" s="51">
        <v>15</v>
      </c>
      <c r="N23" s="28"/>
      <c r="O23" s="49" t="str">
        <f>IF(R23&lt;&gt;"",_xlfn.RANK.EQ(R23,R9:R48,0),"")</f>
        <v/>
      </c>
      <c r="P23" s="24" t="str">
        <f>IF(K23="","",VLOOKUP(L23,G9:J48,2,0))</f>
        <v/>
      </c>
      <c r="Q23" s="24" t="str">
        <f>IF(K23="","",VLOOKUP(P23,LISTAS!$F$5:$G$304,2,0))</f>
        <v/>
      </c>
      <c r="R23" s="38" t="str">
        <f>IF(K23="","",VLOOKUP(L23,G9:J48,4,0))</f>
        <v/>
      </c>
      <c r="S23" s="25" t="str">
        <f t="shared" si="6"/>
        <v/>
      </c>
      <c r="T23" s="25" t="str">
        <f t="shared" si="5"/>
        <v/>
      </c>
    </row>
    <row r="24" spans="2:20" s="5" customFormat="1" ht="18.75" customHeight="1" x14ac:dyDescent="0.3">
      <c r="B24" s="53"/>
      <c r="C24" s="53" t="str">
        <f>IF(B24="","",VLOOKUP(B24,LISTAS!$F$5:$I$304,2,0))</f>
        <v/>
      </c>
      <c r="D24" s="53" t="str">
        <f>IF(B24="","",VLOOKUP(B24,LISTAS!$F$5:$I$304,4,0))</f>
        <v/>
      </c>
      <c r="E24" s="54" t="s">
        <v>37</v>
      </c>
      <c r="G24" s="50" t="str">
        <f t="shared" si="0"/>
        <v/>
      </c>
      <c r="H24" s="34" t="str">
        <f t="shared" si="1"/>
        <v/>
      </c>
      <c r="I24" s="34" t="str">
        <f t="shared" si="2"/>
        <v/>
      </c>
      <c r="J24" s="50" t="str">
        <f t="shared" si="3"/>
        <v/>
      </c>
      <c r="K24" s="50" t="str">
        <f t="shared" si="4"/>
        <v/>
      </c>
      <c r="L24" s="50" t="str">
        <f>IF(K24="","",LARGE(K9:K48,M24))</f>
        <v/>
      </c>
      <c r="M24" s="51">
        <v>16</v>
      </c>
      <c r="N24" s="28"/>
      <c r="O24" s="49" t="str">
        <f>IF(R24&lt;&gt;"",_xlfn.RANK.EQ(R24,R9:R48,0),"")</f>
        <v/>
      </c>
      <c r="P24" s="24" t="str">
        <f>IF(K24="","",VLOOKUP(L24,G9:J48,2,0))</f>
        <v/>
      </c>
      <c r="Q24" s="24" t="str">
        <f>IF(K24="","",VLOOKUP(P24,LISTAS!$F$5:$G$304,2,0))</f>
        <v/>
      </c>
      <c r="R24" s="38" t="str">
        <f>IF(K24="","",VLOOKUP(L24,G9:J48,4,0))</f>
        <v/>
      </c>
      <c r="S24" s="25" t="str">
        <f t="shared" si="6"/>
        <v/>
      </c>
      <c r="T24" s="25" t="str">
        <f t="shared" si="5"/>
        <v/>
      </c>
    </row>
    <row r="25" spans="2:20" s="5" customFormat="1" ht="18.75" customHeight="1" x14ac:dyDescent="0.3">
      <c r="B25" s="53"/>
      <c r="C25" s="53" t="str">
        <f>IF(B25="","",VLOOKUP(B25,LISTAS!$F$5:$I$304,2,0))</f>
        <v/>
      </c>
      <c r="D25" s="53" t="str">
        <f>IF(B25="","",VLOOKUP(B25,LISTAS!$F$5:$I$304,4,0))</f>
        <v/>
      </c>
      <c r="E25" s="54" t="s">
        <v>37</v>
      </c>
      <c r="G25" s="50" t="str">
        <f t="shared" si="0"/>
        <v/>
      </c>
      <c r="H25" s="34" t="str">
        <f t="shared" si="1"/>
        <v/>
      </c>
      <c r="I25" s="34" t="str">
        <f t="shared" si="2"/>
        <v/>
      </c>
      <c r="J25" s="50" t="str">
        <f t="shared" si="3"/>
        <v/>
      </c>
      <c r="K25" s="50" t="str">
        <f t="shared" si="4"/>
        <v/>
      </c>
      <c r="L25" s="50" t="str">
        <f>IF(K25="","",LARGE(K9:K48,M25))</f>
        <v/>
      </c>
      <c r="M25" s="51">
        <v>17</v>
      </c>
      <c r="N25" s="28"/>
      <c r="O25" s="49" t="str">
        <f>IF(R25&lt;&gt;"",_xlfn.RANK.EQ(R25,R9:R48,0),"")</f>
        <v/>
      </c>
      <c r="P25" s="24" t="str">
        <f>IF(K25="","",VLOOKUP(L25,G9:J48,2,0))</f>
        <v/>
      </c>
      <c r="Q25" s="24" t="str">
        <f>IF(K25="","",VLOOKUP(P25,LISTAS!$F$5:$G$304,2,0))</f>
        <v/>
      </c>
      <c r="R25" s="38" t="str">
        <f>IF(K25="","",VLOOKUP(L25,G9:J48,4,0))</f>
        <v/>
      </c>
      <c r="S25" s="25" t="str">
        <f t="shared" si="6"/>
        <v/>
      </c>
      <c r="T25" s="25" t="str">
        <f t="shared" si="5"/>
        <v/>
      </c>
    </row>
    <row r="26" spans="2:20" s="5" customFormat="1" ht="18.75" customHeight="1" x14ac:dyDescent="0.3">
      <c r="B26" s="53"/>
      <c r="C26" s="53" t="str">
        <f>IF(B26="","",VLOOKUP(B26,LISTAS!$F$5:$I$304,2,0))</f>
        <v/>
      </c>
      <c r="D26" s="53" t="str">
        <f>IF(B26="","",VLOOKUP(B26,LISTAS!$F$5:$I$304,4,0))</f>
        <v/>
      </c>
      <c r="E26" s="54" t="s">
        <v>37</v>
      </c>
      <c r="G26" s="50" t="str">
        <f t="shared" si="0"/>
        <v/>
      </c>
      <c r="H26" s="34" t="str">
        <f t="shared" si="1"/>
        <v/>
      </c>
      <c r="I26" s="34" t="str">
        <f t="shared" si="2"/>
        <v/>
      </c>
      <c r="J26" s="50" t="str">
        <f t="shared" si="3"/>
        <v/>
      </c>
      <c r="K26" s="50" t="str">
        <f t="shared" si="4"/>
        <v/>
      </c>
      <c r="L26" s="50" t="str">
        <f>IF(K26="","",LARGE(K9:K48,M26))</f>
        <v/>
      </c>
      <c r="M26" s="51">
        <v>18</v>
      </c>
      <c r="N26" s="28"/>
      <c r="O26" s="49" t="str">
        <f>IF(R26&lt;&gt;"",_xlfn.RANK.EQ(R26,R9:R48,0),"")</f>
        <v/>
      </c>
      <c r="P26" s="24" t="str">
        <f>IF(K26="","",VLOOKUP(L26,G9:J48,2,0))</f>
        <v/>
      </c>
      <c r="Q26" s="24" t="str">
        <f>IF(K26="","",VLOOKUP(P26,LISTAS!$F$5:$G$304,2,0))</f>
        <v/>
      </c>
      <c r="R26" s="38" t="str">
        <f>IF(K26="","",VLOOKUP(L26,G9:J48,4,0))</f>
        <v/>
      </c>
      <c r="S26" s="25" t="str">
        <f t="shared" si="6"/>
        <v/>
      </c>
      <c r="T26" s="25" t="str">
        <f t="shared" si="5"/>
        <v/>
      </c>
    </row>
    <row r="27" spans="2:20" s="5" customFormat="1" ht="18.75" customHeight="1" x14ac:dyDescent="0.3">
      <c r="B27" s="53"/>
      <c r="C27" s="53" t="str">
        <f>IF(B27="","",VLOOKUP(B27,LISTAS!$F$5:$I$304,2,0))</f>
        <v/>
      </c>
      <c r="D27" s="53" t="str">
        <f>IF(B27="","",VLOOKUP(B27,LISTAS!$F$5:$I$304,4,0))</f>
        <v/>
      </c>
      <c r="E27" s="54" t="s">
        <v>37</v>
      </c>
      <c r="G27" s="50" t="str">
        <f t="shared" si="0"/>
        <v/>
      </c>
      <c r="H27" s="34" t="str">
        <f t="shared" si="1"/>
        <v/>
      </c>
      <c r="I27" s="34" t="str">
        <f t="shared" si="2"/>
        <v/>
      </c>
      <c r="J27" s="50" t="str">
        <f t="shared" si="3"/>
        <v/>
      </c>
      <c r="K27" s="50" t="str">
        <f t="shared" si="4"/>
        <v/>
      </c>
      <c r="L27" s="50" t="str">
        <f>IF(K27="","",LARGE(K9:K48,M27))</f>
        <v/>
      </c>
      <c r="M27" s="51">
        <v>19</v>
      </c>
      <c r="N27" s="28"/>
      <c r="O27" s="49" t="str">
        <f>IF(R27&lt;&gt;"",_xlfn.RANK.EQ(R27,R9:R48,0),"")</f>
        <v/>
      </c>
      <c r="P27" s="24" t="str">
        <f>IF(K27="","",VLOOKUP(L27,G9:J48,2,0))</f>
        <v/>
      </c>
      <c r="Q27" s="24" t="str">
        <f>IF(K27="","",VLOOKUP(P27,LISTAS!$F$5:$G$304,2,0))</f>
        <v/>
      </c>
      <c r="R27" s="38" t="str">
        <f>IF(K27="","",VLOOKUP(L27,G9:J48,4,0))</f>
        <v/>
      </c>
      <c r="S27" s="25" t="str">
        <f t="shared" si="6"/>
        <v/>
      </c>
      <c r="T27" s="25" t="str">
        <f t="shared" si="5"/>
        <v/>
      </c>
    </row>
    <row r="28" spans="2:20" s="5" customFormat="1" ht="18.75" customHeight="1" x14ac:dyDescent="0.3">
      <c r="B28" s="53"/>
      <c r="C28" s="53" t="str">
        <f>IF(B28="","",VLOOKUP(B28,LISTAS!$F$5:$I$304,2,0))</f>
        <v/>
      </c>
      <c r="D28" s="53" t="str">
        <f>IF(B28="","",VLOOKUP(B28,LISTAS!$F$5:$I$304,4,0))</f>
        <v/>
      </c>
      <c r="E28" s="54" t="s">
        <v>37</v>
      </c>
      <c r="G28" s="50" t="str">
        <f t="shared" si="0"/>
        <v/>
      </c>
      <c r="H28" s="34" t="str">
        <f t="shared" si="1"/>
        <v/>
      </c>
      <c r="I28" s="34" t="str">
        <f t="shared" si="2"/>
        <v/>
      </c>
      <c r="J28" s="50" t="str">
        <f t="shared" si="3"/>
        <v/>
      </c>
      <c r="K28" s="50" t="str">
        <f t="shared" si="4"/>
        <v/>
      </c>
      <c r="L28" s="50" t="str">
        <f>IF(K28="","",LARGE(K9:K48,M28))</f>
        <v/>
      </c>
      <c r="M28" s="51">
        <v>20</v>
      </c>
      <c r="N28" s="28"/>
      <c r="O28" s="49" t="str">
        <f>IF(R28&lt;&gt;"",_xlfn.RANK.EQ(R28,R9:R48,0),"")</f>
        <v/>
      </c>
      <c r="P28" s="24" t="str">
        <f>IF(K28="","",VLOOKUP(L28,G9:J48,2,0))</f>
        <v/>
      </c>
      <c r="Q28" s="24" t="str">
        <f>IF(K28="","",VLOOKUP(P28,LISTAS!$F$5:$G$304,2,0))</f>
        <v/>
      </c>
      <c r="R28" s="38" t="str">
        <f>IF(K28="","",VLOOKUP(L28,G9:J48,4,0))</f>
        <v/>
      </c>
      <c r="S28" s="25" t="str">
        <f t="shared" si="6"/>
        <v/>
      </c>
      <c r="T28" s="25" t="str">
        <f t="shared" si="5"/>
        <v/>
      </c>
    </row>
    <row r="29" spans="2:20" s="5" customFormat="1" ht="18.75" customHeight="1" x14ac:dyDescent="0.3">
      <c r="B29" s="53"/>
      <c r="C29" s="53" t="str">
        <f>IF(B29="","",VLOOKUP(B29,LISTAS!$F$5:$I$304,2,0))</f>
        <v/>
      </c>
      <c r="D29" s="53" t="str">
        <f>IF(B29="","",VLOOKUP(B29,LISTAS!$F$5:$I$304,4,0))</f>
        <v/>
      </c>
      <c r="E29" s="54" t="s">
        <v>37</v>
      </c>
      <c r="G29" s="50" t="str">
        <f t="shared" si="0"/>
        <v/>
      </c>
      <c r="H29" s="34" t="str">
        <f t="shared" si="1"/>
        <v/>
      </c>
      <c r="I29" s="34" t="str">
        <f t="shared" si="2"/>
        <v/>
      </c>
      <c r="J29" s="50" t="str">
        <f t="shared" si="3"/>
        <v/>
      </c>
      <c r="K29" s="50" t="str">
        <f t="shared" si="4"/>
        <v/>
      </c>
      <c r="L29" s="50" t="str">
        <f>IF(K29="","",LARGE(K9:K48,M29))</f>
        <v/>
      </c>
      <c r="M29" s="51">
        <v>21</v>
      </c>
      <c r="N29" s="28"/>
      <c r="O29" s="49" t="str">
        <f>IF(R29&lt;&gt;"",_xlfn.RANK.EQ(R29,R9:R48,0),"")</f>
        <v/>
      </c>
      <c r="P29" s="24" t="str">
        <f>IF(K29="","",VLOOKUP(L29,G9:J48,2,0))</f>
        <v/>
      </c>
      <c r="Q29" s="24" t="str">
        <f>IF(K29="","",VLOOKUP(P29,LISTAS!$F$5:$G$304,2,0))</f>
        <v/>
      </c>
      <c r="R29" s="38" t="str">
        <f>IF(K29="","",VLOOKUP(L29,G9:J48,4,0))</f>
        <v/>
      </c>
      <c r="S29" s="25" t="str">
        <f t="shared" si="6"/>
        <v/>
      </c>
      <c r="T29" s="25" t="str">
        <f t="shared" si="5"/>
        <v/>
      </c>
    </row>
    <row r="30" spans="2:20" s="5" customFormat="1" ht="18.75" customHeight="1" x14ac:dyDescent="0.3">
      <c r="B30" s="53"/>
      <c r="C30" s="53" t="str">
        <f>IF(B30="","",VLOOKUP(B30,LISTAS!$F$5:$I$304,2,0))</f>
        <v/>
      </c>
      <c r="D30" s="53" t="str">
        <f>IF(B30="","",VLOOKUP(B30,LISTAS!$F$5:$I$304,4,0))</f>
        <v/>
      </c>
      <c r="E30" s="54" t="s">
        <v>37</v>
      </c>
      <c r="G30" s="50" t="str">
        <f t="shared" si="0"/>
        <v/>
      </c>
      <c r="H30" s="34" t="str">
        <f t="shared" si="1"/>
        <v/>
      </c>
      <c r="I30" s="34" t="str">
        <f t="shared" si="2"/>
        <v/>
      </c>
      <c r="J30" s="50" t="str">
        <f t="shared" si="3"/>
        <v/>
      </c>
      <c r="K30" s="50" t="str">
        <f t="shared" si="4"/>
        <v/>
      </c>
      <c r="L30" s="50" t="str">
        <f>IF(K30="","",LARGE(K9:K48,M30))</f>
        <v/>
      </c>
      <c r="M30" s="51">
        <v>22</v>
      </c>
      <c r="N30" s="28"/>
      <c r="O30" s="49" t="str">
        <f>IF(R30&lt;&gt;"",_xlfn.RANK.EQ(R30,R9:R48,0),"")</f>
        <v/>
      </c>
      <c r="P30" s="24" t="str">
        <f>IF(K30="","",VLOOKUP(L30,G9:J48,2,0))</f>
        <v/>
      </c>
      <c r="Q30" s="24" t="str">
        <f>IF(K30="","",VLOOKUP(P30,LISTAS!$F$5:$G$304,2,0))</f>
        <v/>
      </c>
      <c r="R30" s="38" t="str">
        <f>IF(K30="","",VLOOKUP(L30,G9:J48,4,0))</f>
        <v/>
      </c>
      <c r="S30" s="25" t="str">
        <f t="shared" si="6"/>
        <v/>
      </c>
      <c r="T30" s="25" t="str">
        <f t="shared" si="5"/>
        <v/>
      </c>
    </row>
    <row r="31" spans="2:20" s="5" customFormat="1" ht="18.75" customHeight="1" x14ac:dyDescent="0.3">
      <c r="B31" s="53"/>
      <c r="C31" s="53" t="str">
        <f>IF(B31="","",VLOOKUP(B31,LISTAS!$F$5:$I$304,2,0))</f>
        <v/>
      </c>
      <c r="D31" s="53" t="str">
        <f>IF(B31="","",VLOOKUP(B31,LISTAS!$F$5:$I$304,4,0))</f>
        <v/>
      </c>
      <c r="E31" s="54" t="s">
        <v>37</v>
      </c>
      <c r="G31" s="50" t="str">
        <f t="shared" si="0"/>
        <v/>
      </c>
      <c r="H31" s="34" t="str">
        <f t="shared" si="1"/>
        <v/>
      </c>
      <c r="I31" s="34" t="str">
        <f t="shared" si="2"/>
        <v/>
      </c>
      <c r="J31" s="50" t="str">
        <f t="shared" si="3"/>
        <v/>
      </c>
      <c r="K31" s="50" t="str">
        <f t="shared" si="4"/>
        <v/>
      </c>
      <c r="L31" s="50" t="str">
        <f>IF(K31="","",LARGE(K9:K48,M31))</f>
        <v/>
      </c>
      <c r="M31" s="51">
        <v>23</v>
      </c>
      <c r="N31" s="28"/>
      <c r="O31" s="49" t="str">
        <f>IF(R31&lt;&gt;"",_xlfn.RANK.EQ(R31,R9:R48,0),"")</f>
        <v/>
      </c>
      <c r="P31" s="24" t="str">
        <f>IF(K31="","",VLOOKUP(L31,G9:J48,2,0))</f>
        <v/>
      </c>
      <c r="Q31" s="24" t="str">
        <f>IF(K31="","",VLOOKUP(P31,LISTAS!$F$5:$G$304,2,0))</f>
        <v/>
      </c>
      <c r="R31" s="38" t="str">
        <f>IF(K31="","",VLOOKUP(L31,G9:J48,4,0))</f>
        <v/>
      </c>
      <c r="S31" s="25" t="str">
        <f t="shared" si="6"/>
        <v/>
      </c>
      <c r="T31" s="25" t="str">
        <f t="shared" si="5"/>
        <v/>
      </c>
    </row>
    <row r="32" spans="2:20" s="5" customFormat="1" ht="18.75" customHeight="1" x14ac:dyDescent="0.3">
      <c r="B32" s="53"/>
      <c r="C32" s="53" t="str">
        <f>IF(B32="","",VLOOKUP(B32,LISTAS!$F$5:$I$304,2,0))</f>
        <v/>
      </c>
      <c r="D32" s="53" t="str">
        <f>IF(B32="","",VLOOKUP(B32,LISTAS!$F$5:$I$304,4,0))</f>
        <v/>
      </c>
      <c r="E32" s="54" t="s">
        <v>37</v>
      </c>
      <c r="G32" s="50" t="str">
        <f t="shared" si="0"/>
        <v/>
      </c>
      <c r="H32" s="34" t="str">
        <f t="shared" si="1"/>
        <v/>
      </c>
      <c r="I32" s="34" t="str">
        <f t="shared" si="2"/>
        <v/>
      </c>
      <c r="J32" s="50" t="str">
        <f t="shared" si="3"/>
        <v/>
      </c>
      <c r="K32" s="50" t="str">
        <f t="shared" si="4"/>
        <v/>
      </c>
      <c r="L32" s="50" t="str">
        <f>IF(K32="","",LARGE(K9:K48,M32))</f>
        <v/>
      </c>
      <c r="M32" s="51">
        <v>24</v>
      </c>
      <c r="N32" s="28"/>
      <c r="O32" s="49" t="str">
        <f>IF(R32&lt;&gt;"",_xlfn.RANK.EQ(R32,R9:R48,0),"")</f>
        <v/>
      </c>
      <c r="P32" s="24" t="str">
        <f>IF(K32="","",VLOOKUP(L32,G9:J48,2,0))</f>
        <v/>
      </c>
      <c r="Q32" s="24" t="str">
        <f>IF(K32="","",VLOOKUP(P32,LISTAS!$F$5:$G$304,2,0))</f>
        <v/>
      </c>
      <c r="R32" s="38" t="str">
        <f>IF(K32="","",VLOOKUP(L32,G9:J48,4,0))</f>
        <v/>
      </c>
      <c r="S32" s="25" t="str">
        <f t="shared" si="6"/>
        <v/>
      </c>
      <c r="T32" s="25" t="str">
        <f t="shared" si="5"/>
        <v/>
      </c>
    </row>
    <row r="33" spans="2:20" s="5" customFormat="1" ht="18.75" customHeight="1" x14ac:dyDescent="0.3">
      <c r="B33" s="53"/>
      <c r="C33" s="53" t="str">
        <f>IF(B33="","",VLOOKUP(B33,LISTAS!$F$5:$I$304,2,0))</f>
        <v/>
      </c>
      <c r="D33" s="53" t="str">
        <f>IF(B33="","",VLOOKUP(B33,LISTAS!$F$5:$I$304,4,0))</f>
        <v/>
      </c>
      <c r="E33" s="54" t="s">
        <v>37</v>
      </c>
      <c r="G33" s="50" t="str">
        <f t="shared" si="0"/>
        <v/>
      </c>
      <c r="H33" s="34" t="str">
        <f t="shared" si="1"/>
        <v/>
      </c>
      <c r="I33" s="34" t="str">
        <f t="shared" si="2"/>
        <v/>
      </c>
      <c r="J33" s="50" t="str">
        <f t="shared" si="3"/>
        <v/>
      </c>
      <c r="K33" s="50" t="str">
        <f t="shared" si="4"/>
        <v/>
      </c>
      <c r="L33" s="50" t="str">
        <f>IF(K33="","",LARGE(K9:K48,M33))</f>
        <v/>
      </c>
      <c r="M33" s="51">
        <v>25</v>
      </c>
      <c r="N33" s="28"/>
      <c r="O33" s="49" t="str">
        <f>IF(R33&lt;&gt;"",_xlfn.RANK.EQ(R33,R9:R48,0),"")</f>
        <v/>
      </c>
      <c r="P33" s="24" t="str">
        <f>IF(K33="","",VLOOKUP(L33,G9:J48,2,0))</f>
        <v/>
      </c>
      <c r="Q33" s="24" t="str">
        <f>IF(K33="","",VLOOKUP(P33,LISTAS!$F$5:$G$304,2,0))</f>
        <v/>
      </c>
      <c r="R33" s="38" t="str">
        <f>IF(K33="","",VLOOKUP(L33,G9:J48,4,0))</f>
        <v/>
      </c>
      <c r="S33" s="25" t="str">
        <f t="shared" si="6"/>
        <v/>
      </c>
      <c r="T33" s="25" t="str">
        <f t="shared" si="5"/>
        <v/>
      </c>
    </row>
    <row r="34" spans="2:20" s="5" customFormat="1" ht="18.75" customHeight="1" x14ac:dyDescent="0.3">
      <c r="B34" s="53"/>
      <c r="C34" s="53" t="str">
        <f>IF(B34="","",VLOOKUP(B34,LISTAS!$F$5:$I$304,2,0))</f>
        <v/>
      </c>
      <c r="D34" s="53" t="str">
        <f>IF(B34="","",VLOOKUP(B34,LISTAS!$F$5:$I$304,4,0))</f>
        <v/>
      </c>
      <c r="E34" s="54" t="s">
        <v>37</v>
      </c>
      <c r="G34" s="50" t="str">
        <f t="shared" si="0"/>
        <v/>
      </c>
      <c r="H34" s="34" t="str">
        <f t="shared" si="1"/>
        <v/>
      </c>
      <c r="I34" s="34" t="str">
        <f t="shared" si="2"/>
        <v/>
      </c>
      <c r="J34" s="50" t="str">
        <f t="shared" si="3"/>
        <v/>
      </c>
      <c r="K34" s="50" t="str">
        <f t="shared" si="4"/>
        <v/>
      </c>
      <c r="L34" s="50" t="str">
        <f>IF(K34="","",LARGE(K9:K48,M34))</f>
        <v/>
      </c>
      <c r="M34" s="51">
        <v>26</v>
      </c>
      <c r="N34" s="28"/>
      <c r="O34" s="49" t="str">
        <f>IF(R34&lt;&gt;"",_xlfn.RANK.EQ(R34,R9:R48,0),"")</f>
        <v/>
      </c>
      <c r="P34" s="24" t="str">
        <f>IF(K34="","",VLOOKUP(L34,G9:J48,2,0))</f>
        <v/>
      </c>
      <c r="Q34" s="24" t="str">
        <f>IF(K34="","",VLOOKUP(P34,LISTAS!$F$5:$G$304,2,0))</f>
        <v/>
      </c>
      <c r="R34" s="38" t="str">
        <f>IF(K34="","",VLOOKUP(L34,G9:J48,4,0))</f>
        <v/>
      </c>
      <c r="S34" s="25" t="str">
        <f t="shared" si="6"/>
        <v/>
      </c>
      <c r="T34" s="25" t="str">
        <f t="shared" si="5"/>
        <v/>
      </c>
    </row>
    <row r="35" spans="2:20" s="5" customFormat="1" ht="18.75" customHeight="1" x14ac:dyDescent="0.3">
      <c r="B35" s="53"/>
      <c r="C35" s="53" t="str">
        <f>IF(B35="","",VLOOKUP(B35,LISTAS!$F$5:$I$304,2,0))</f>
        <v/>
      </c>
      <c r="D35" s="53" t="str">
        <f>IF(B35="","",VLOOKUP(B35,LISTAS!$F$5:$I$304,4,0))</f>
        <v/>
      </c>
      <c r="E35" s="54" t="s">
        <v>37</v>
      </c>
      <c r="G35" s="50" t="str">
        <f t="shared" si="0"/>
        <v/>
      </c>
      <c r="H35" s="34" t="str">
        <f t="shared" si="1"/>
        <v/>
      </c>
      <c r="I35" s="34" t="str">
        <f t="shared" si="2"/>
        <v/>
      </c>
      <c r="J35" s="50" t="str">
        <f t="shared" si="3"/>
        <v/>
      </c>
      <c r="K35" s="50" t="str">
        <f t="shared" si="4"/>
        <v/>
      </c>
      <c r="L35" s="50" t="str">
        <f>IF(K35="","",LARGE(K9:K48,M35))</f>
        <v/>
      </c>
      <c r="M35" s="51">
        <v>27</v>
      </c>
      <c r="N35" s="28"/>
      <c r="O35" s="49" t="str">
        <f>IF(R35&lt;&gt;"",_xlfn.RANK.EQ(R35,R9:R48,0),"")</f>
        <v/>
      </c>
      <c r="P35" s="24" t="str">
        <f>IF(K35="","",VLOOKUP(L35,G9:J48,2,0))</f>
        <v/>
      </c>
      <c r="Q35" s="24" t="str">
        <f>IF(K35="","",VLOOKUP(P35,LISTAS!$F$5:$G$304,2,0))</f>
        <v/>
      </c>
      <c r="R35" s="38" t="str">
        <f>IF(K35="","",VLOOKUP(L35,G9:J48,4,0))</f>
        <v/>
      </c>
      <c r="S35" s="25" t="str">
        <f t="shared" si="6"/>
        <v/>
      </c>
      <c r="T35" s="25" t="str">
        <f t="shared" si="5"/>
        <v/>
      </c>
    </row>
    <row r="36" spans="2:20" s="5" customFormat="1" ht="18.75" customHeight="1" x14ac:dyDescent="0.3">
      <c r="B36" s="53"/>
      <c r="C36" s="53" t="str">
        <f>IF(B36="","",VLOOKUP(B36,LISTAS!$F$5:$I$304,2,0))</f>
        <v/>
      </c>
      <c r="D36" s="53" t="str">
        <f>IF(B36="","",VLOOKUP(B36,LISTAS!$F$5:$I$304,4,0))</f>
        <v/>
      </c>
      <c r="E36" s="54" t="s">
        <v>37</v>
      </c>
      <c r="G36" s="50" t="str">
        <f t="shared" si="0"/>
        <v/>
      </c>
      <c r="H36" s="34" t="str">
        <f t="shared" si="1"/>
        <v/>
      </c>
      <c r="I36" s="34" t="str">
        <f t="shared" si="2"/>
        <v/>
      </c>
      <c r="J36" s="50" t="str">
        <f t="shared" si="3"/>
        <v/>
      </c>
      <c r="K36" s="50" t="str">
        <f t="shared" si="4"/>
        <v/>
      </c>
      <c r="L36" s="50" t="str">
        <f>IF(K36="","",LARGE(K9:K48,M36))</f>
        <v/>
      </c>
      <c r="M36" s="51">
        <v>28</v>
      </c>
      <c r="N36" s="28"/>
      <c r="O36" s="49" t="str">
        <f>IF(R36&lt;&gt;"",_xlfn.RANK.EQ(R36,R9:R48,0),"")</f>
        <v/>
      </c>
      <c r="P36" s="24" t="str">
        <f>IF(K36="","",VLOOKUP(L36,G9:J48,2,0))</f>
        <v/>
      </c>
      <c r="Q36" s="24" t="str">
        <f>IF(K36="","",VLOOKUP(P36,LISTAS!$F$5:$G$304,2,0))</f>
        <v/>
      </c>
      <c r="R36" s="38" t="str">
        <f>IF(K36="","",VLOOKUP(L36,G9:J48,4,0))</f>
        <v/>
      </c>
      <c r="S36" s="25" t="str">
        <f t="shared" si="6"/>
        <v/>
      </c>
      <c r="T36" s="25" t="str">
        <f t="shared" si="5"/>
        <v/>
      </c>
    </row>
    <row r="37" spans="2:20" s="5" customFormat="1" ht="18.75" customHeight="1" x14ac:dyDescent="0.3">
      <c r="B37" s="53"/>
      <c r="C37" s="53" t="str">
        <f>IF(B37="","",VLOOKUP(B37,LISTAS!$F$5:$I$304,2,0))</f>
        <v/>
      </c>
      <c r="D37" s="53" t="str">
        <f>IF(B37="","",VLOOKUP(B37,LISTAS!$F$5:$I$304,4,0))</f>
        <v/>
      </c>
      <c r="E37" s="54" t="s">
        <v>37</v>
      </c>
      <c r="G37" s="50" t="str">
        <f t="shared" si="0"/>
        <v/>
      </c>
      <c r="H37" s="34" t="str">
        <f t="shared" si="1"/>
        <v/>
      </c>
      <c r="I37" s="34" t="str">
        <f t="shared" si="2"/>
        <v/>
      </c>
      <c r="J37" s="50" t="str">
        <f t="shared" si="3"/>
        <v/>
      </c>
      <c r="K37" s="50" t="str">
        <f t="shared" si="4"/>
        <v/>
      </c>
      <c r="L37" s="50" t="str">
        <f>IF(K37="","",LARGE(K9:K48,M37))</f>
        <v/>
      </c>
      <c r="M37" s="51">
        <v>29</v>
      </c>
      <c r="N37" s="28"/>
      <c r="O37" s="49" t="str">
        <f>IF(R37&lt;&gt;"",_xlfn.RANK.EQ(R37,R9:R48,0),"")</f>
        <v/>
      </c>
      <c r="P37" s="24" t="str">
        <f>IF(K37="","",VLOOKUP(L37,G9:J48,2,0))</f>
        <v/>
      </c>
      <c r="Q37" s="24" t="str">
        <f>IF(K37="","",VLOOKUP(P37,LISTAS!$F$5:$G$304,2,0))</f>
        <v/>
      </c>
      <c r="R37" s="38" t="str">
        <f>IF(K37="","",VLOOKUP(L37,G9:J48,4,0))</f>
        <v/>
      </c>
      <c r="S37" s="25" t="str">
        <f t="shared" si="6"/>
        <v/>
      </c>
      <c r="T37" s="25" t="str">
        <f t="shared" si="5"/>
        <v/>
      </c>
    </row>
    <row r="38" spans="2:20" s="5" customFormat="1" ht="18.75" customHeight="1" x14ac:dyDescent="0.3">
      <c r="B38" s="53"/>
      <c r="C38" s="53" t="str">
        <f>IF(B38="","",VLOOKUP(B38,LISTAS!$F$5:$I$304,2,0))</f>
        <v/>
      </c>
      <c r="D38" s="53" t="str">
        <f>IF(B38="","",VLOOKUP(B38,LISTAS!$F$5:$I$304,4,0))</f>
        <v/>
      </c>
      <c r="E38" s="54" t="s">
        <v>37</v>
      </c>
      <c r="G38" s="50" t="str">
        <f t="shared" si="0"/>
        <v/>
      </c>
      <c r="H38" s="34" t="str">
        <f t="shared" si="1"/>
        <v/>
      </c>
      <c r="I38" s="34" t="str">
        <f t="shared" si="2"/>
        <v/>
      </c>
      <c r="J38" s="50" t="str">
        <f t="shared" si="3"/>
        <v/>
      </c>
      <c r="K38" s="50" t="str">
        <f t="shared" si="4"/>
        <v/>
      </c>
      <c r="L38" s="50" t="str">
        <f>IF(K38="","",LARGE(K9:K48,M38))</f>
        <v/>
      </c>
      <c r="M38" s="51">
        <v>30</v>
      </c>
      <c r="N38" s="28"/>
      <c r="O38" s="49" t="str">
        <f>IF(R38&lt;&gt;"",_xlfn.RANK.EQ(R38,R9:R48,0),"")</f>
        <v/>
      </c>
      <c r="P38" s="24" t="str">
        <f>IF(K38="","",VLOOKUP(L38,G9:J48,2,0))</f>
        <v/>
      </c>
      <c r="Q38" s="24" t="str">
        <f>IF(K38="","",VLOOKUP(P38,LISTAS!$F$5:$G$304,2,0))</f>
        <v/>
      </c>
      <c r="R38" s="38" t="str">
        <f>IF(K38="","",VLOOKUP(L38,G9:J48,4,0))</f>
        <v/>
      </c>
      <c r="S38" s="25" t="str">
        <f t="shared" si="6"/>
        <v/>
      </c>
      <c r="T38" s="25" t="str">
        <f t="shared" si="5"/>
        <v/>
      </c>
    </row>
    <row r="39" spans="2:20" s="5" customFormat="1" ht="18.75" customHeight="1" x14ac:dyDescent="0.3">
      <c r="B39" s="53"/>
      <c r="C39" s="53" t="str">
        <f>IF(B39="","",VLOOKUP(B39,LISTAS!$F$5:$I$304,2,0))</f>
        <v/>
      </c>
      <c r="D39" s="53" t="str">
        <f>IF(B39="","",VLOOKUP(B39,LISTAS!$F$5:$I$304,4,0))</f>
        <v/>
      </c>
      <c r="E39" s="54" t="s">
        <v>37</v>
      </c>
      <c r="G39" s="50" t="str">
        <f t="shared" si="0"/>
        <v/>
      </c>
      <c r="H39" s="34" t="str">
        <f t="shared" si="1"/>
        <v/>
      </c>
      <c r="I39" s="34" t="str">
        <f t="shared" si="2"/>
        <v/>
      </c>
      <c r="J39" s="50" t="str">
        <f t="shared" si="3"/>
        <v/>
      </c>
      <c r="K39" s="50" t="str">
        <f t="shared" si="4"/>
        <v/>
      </c>
      <c r="L39" s="50" t="str">
        <f>IF(K39="","",LARGE(K9:K48,M39))</f>
        <v/>
      </c>
      <c r="M39" s="51">
        <v>31</v>
      </c>
      <c r="N39" s="28"/>
      <c r="O39" s="49" t="str">
        <f>IF(R39&lt;&gt;"",_xlfn.RANK.EQ(R39,R9:R48,0),"")</f>
        <v/>
      </c>
      <c r="P39" s="24" t="str">
        <f>IF(K39="","",VLOOKUP(L39,G9:J48,2,0))</f>
        <v/>
      </c>
      <c r="Q39" s="24" t="str">
        <f>IF(K39="","",VLOOKUP(P39,LISTAS!$F$5:$G$304,2,0))</f>
        <v/>
      </c>
      <c r="R39" s="38" t="str">
        <f>IF(K39="","",VLOOKUP(L39,G9:J48,4,0))</f>
        <v/>
      </c>
      <c r="S39" s="25" t="str">
        <f t="shared" si="6"/>
        <v/>
      </c>
      <c r="T39" s="25" t="str">
        <f t="shared" si="5"/>
        <v/>
      </c>
    </row>
    <row r="40" spans="2:20" s="5" customFormat="1" ht="18.75" customHeight="1" x14ac:dyDescent="0.3">
      <c r="B40" s="53"/>
      <c r="C40" s="53" t="str">
        <f>IF(B40="","",VLOOKUP(B40,LISTAS!$F$5:$I$304,2,0))</f>
        <v/>
      </c>
      <c r="D40" s="53" t="str">
        <f>IF(B40="","",VLOOKUP(B40,LISTAS!$F$5:$I$304,4,0))</f>
        <v/>
      </c>
      <c r="E40" s="54" t="s">
        <v>37</v>
      </c>
      <c r="G40" s="50" t="str">
        <f t="shared" si="0"/>
        <v/>
      </c>
      <c r="H40" s="34" t="str">
        <f t="shared" si="1"/>
        <v/>
      </c>
      <c r="I40" s="34" t="str">
        <f t="shared" si="2"/>
        <v/>
      </c>
      <c r="J40" s="50" t="str">
        <f t="shared" si="3"/>
        <v/>
      </c>
      <c r="K40" s="50" t="str">
        <f t="shared" si="4"/>
        <v/>
      </c>
      <c r="L40" s="50" t="str">
        <f>IF(K40="","",LARGE(K9:K48,M40))</f>
        <v/>
      </c>
      <c r="M40" s="51">
        <v>32</v>
      </c>
      <c r="N40" s="28"/>
      <c r="O40" s="49" t="str">
        <f>IF(R40&lt;&gt;"",_xlfn.RANK.EQ(R40,R9:R48,0),"")</f>
        <v/>
      </c>
      <c r="P40" s="24" t="str">
        <f>IF(K40="","",VLOOKUP(L40,G9:J48,2,0))</f>
        <v/>
      </c>
      <c r="Q40" s="24" t="str">
        <f>IF(K40="","",VLOOKUP(P40,LISTAS!$F$5:$G$304,2,0))</f>
        <v/>
      </c>
      <c r="R40" s="38" t="str">
        <f>IF(K40="","",VLOOKUP(L40,G9:J48,4,0))</f>
        <v/>
      </c>
      <c r="S40" s="25" t="str">
        <f t="shared" si="6"/>
        <v/>
      </c>
      <c r="T40" s="25" t="str">
        <f t="shared" si="5"/>
        <v/>
      </c>
    </row>
    <row r="41" spans="2:20" s="5" customFormat="1" ht="18.75" customHeight="1" x14ac:dyDescent="0.3">
      <c r="B41" s="53"/>
      <c r="C41" s="53" t="str">
        <f>IF(B41="","",VLOOKUP(B41,LISTAS!$F$5:$I$304,2,0))</f>
        <v/>
      </c>
      <c r="D41" s="53" t="str">
        <f>IF(B41="","",VLOOKUP(B41,LISTAS!$F$5:$I$304,4,0))</f>
        <v/>
      </c>
      <c r="E41" s="54" t="s">
        <v>37</v>
      </c>
      <c r="G41" s="50" t="str">
        <f t="shared" si="0"/>
        <v/>
      </c>
      <c r="H41" s="34" t="str">
        <f t="shared" si="1"/>
        <v/>
      </c>
      <c r="I41" s="34" t="str">
        <f t="shared" si="2"/>
        <v/>
      </c>
      <c r="J41" s="50" t="str">
        <f t="shared" si="3"/>
        <v/>
      </c>
      <c r="K41" s="50" t="str">
        <f t="shared" si="4"/>
        <v/>
      </c>
      <c r="L41" s="50" t="str">
        <f>IF(K41="","",LARGE(K9:K48,M41))</f>
        <v/>
      </c>
      <c r="M41" s="51">
        <v>33</v>
      </c>
      <c r="N41" s="28"/>
      <c r="O41" s="49" t="str">
        <f>IF(R41&lt;&gt;"",_xlfn.RANK.EQ(R41,R9:R48,0),"")</f>
        <v/>
      </c>
      <c r="P41" s="24" t="str">
        <f>IF(K41="","",VLOOKUP(L41,G9:J48,2,0))</f>
        <v/>
      </c>
      <c r="Q41" s="24" t="str">
        <f>IF(K41="","",VLOOKUP(P41,LISTAS!$F$5:$G$304,2,0))</f>
        <v/>
      </c>
      <c r="R41" s="38" t="str">
        <f>IF(K41="","",VLOOKUP(L41,G9:J48,4,0))</f>
        <v/>
      </c>
      <c r="S41" s="25" t="str">
        <f t="shared" si="6"/>
        <v/>
      </c>
      <c r="T41" s="25" t="str">
        <f t="shared" si="5"/>
        <v/>
      </c>
    </row>
    <row r="42" spans="2:20" s="5" customFormat="1" ht="18.75" customHeight="1" x14ac:dyDescent="0.3">
      <c r="B42" s="53"/>
      <c r="C42" s="53" t="str">
        <f>IF(B42="","",VLOOKUP(B42,LISTAS!$F$5:$I$304,2,0))</f>
        <v/>
      </c>
      <c r="D42" s="53" t="str">
        <f>IF(B42="","",VLOOKUP(B42,LISTAS!$F$5:$I$304,4,0))</f>
        <v/>
      </c>
      <c r="E42" s="54" t="s">
        <v>37</v>
      </c>
      <c r="G42" s="50" t="str">
        <f t="shared" si="0"/>
        <v/>
      </c>
      <c r="H42" s="34" t="str">
        <f t="shared" si="1"/>
        <v/>
      </c>
      <c r="I42" s="34" t="str">
        <f t="shared" si="2"/>
        <v/>
      </c>
      <c r="J42" s="50" t="str">
        <f t="shared" si="3"/>
        <v/>
      </c>
      <c r="K42" s="50" t="str">
        <f t="shared" si="4"/>
        <v/>
      </c>
      <c r="L42" s="50" t="str">
        <f>IF(K42="","",LARGE(K9:K48,M42))</f>
        <v/>
      </c>
      <c r="M42" s="51">
        <v>34</v>
      </c>
      <c r="N42" s="28"/>
      <c r="O42" s="49" t="str">
        <f>IF(R42&lt;&gt;"",_xlfn.RANK.EQ(R42,R9:R48,0),"")</f>
        <v/>
      </c>
      <c r="P42" s="24" t="str">
        <f>IF(K42="","",VLOOKUP(L42,G9:J48,2,0))</f>
        <v/>
      </c>
      <c r="Q42" s="24" t="str">
        <f>IF(K42="","",VLOOKUP(P42,LISTAS!$F$5:$G$304,2,0))</f>
        <v/>
      </c>
      <c r="R42" s="38" t="str">
        <f>IF(K42="","",VLOOKUP(L42,G9:J48,4,0))</f>
        <v/>
      </c>
      <c r="S42" s="25" t="str">
        <f t="shared" si="6"/>
        <v/>
      </c>
      <c r="T42" s="25" t="str">
        <f t="shared" si="5"/>
        <v/>
      </c>
    </row>
    <row r="43" spans="2:20" s="5" customFormat="1" ht="18.75" customHeight="1" x14ac:dyDescent="0.3">
      <c r="B43" s="53"/>
      <c r="C43" s="53" t="str">
        <f>IF(B43="","",VLOOKUP(B43,LISTAS!$F$5:$I$304,2,0))</f>
        <v/>
      </c>
      <c r="D43" s="53" t="str">
        <f>IF(B43="","",VLOOKUP(B43,LISTAS!$F$5:$I$304,4,0))</f>
        <v/>
      </c>
      <c r="E43" s="54" t="s">
        <v>37</v>
      </c>
      <c r="G43" s="50" t="str">
        <f t="shared" si="0"/>
        <v/>
      </c>
      <c r="H43" s="34" t="str">
        <f t="shared" si="1"/>
        <v/>
      </c>
      <c r="I43" s="34" t="str">
        <f t="shared" si="2"/>
        <v/>
      </c>
      <c r="J43" s="50" t="str">
        <f t="shared" si="3"/>
        <v/>
      </c>
      <c r="K43" s="50" t="str">
        <f t="shared" si="4"/>
        <v/>
      </c>
      <c r="L43" s="50" t="str">
        <f>IF(K43="","",LARGE(K9:K48,M43))</f>
        <v/>
      </c>
      <c r="M43" s="51">
        <v>35</v>
      </c>
      <c r="N43" s="28"/>
      <c r="O43" s="49" t="str">
        <f>IF(R43&lt;&gt;"",_xlfn.RANK.EQ(R43,R9:R48,0),"")</f>
        <v/>
      </c>
      <c r="P43" s="24" t="str">
        <f>IF(K43="","",VLOOKUP(L43,G9:J48,2,0))</f>
        <v/>
      </c>
      <c r="Q43" s="24" t="str">
        <f>IF(K43="","",VLOOKUP(P43,LISTAS!$F$5:$G$304,2,0))</f>
        <v/>
      </c>
      <c r="R43" s="38" t="str">
        <f>IF(K43="","",VLOOKUP(L43,G9:J48,4,0))</f>
        <v/>
      </c>
      <c r="S43" s="25" t="str">
        <f t="shared" si="6"/>
        <v/>
      </c>
      <c r="T43" s="25" t="str">
        <f t="shared" si="5"/>
        <v/>
      </c>
    </row>
    <row r="44" spans="2:20" s="5" customFormat="1" ht="18.75" customHeight="1" x14ac:dyDescent="0.3">
      <c r="B44" s="53"/>
      <c r="C44" s="53" t="str">
        <f>IF(B44="","",VLOOKUP(B44,LISTAS!$F$5:$I$304,2,0))</f>
        <v/>
      </c>
      <c r="D44" s="53" t="str">
        <f>IF(B44="","",VLOOKUP(B44,LISTAS!$F$5:$I$304,4,0))</f>
        <v/>
      </c>
      <c r="E44" s="54" t="s">
        <v>37</v>
      </c>
      <c r="G44" s="50" t="str">
        <f t="shared" si="0"/>
        <v/>
      </c>
      <c r="H44" s="34" t="str">
        <f t="shared" si="1"/>
        <v/>
      </c>
      <c r="I44" s="34" t="str">
        <f t="shared" si="2"/>
        <v/>
      </c>
      <c r="J44" s="50" t="str">
        <f t="shared" si="3"/>
        <v/>
      </c>
      <c r="K44" s="50" t="str">
        <f t="shared" si="4"/>
        <v/>
      </c>
      <c r="L44" s="50" t="str">
        <f>IF(K44="","",LARGE(K9:K48,M44))</f>
        <v/>
      </c>
      <c r="M44" s="51">
        <v>36</v>
      </c>
      <c r="N44" s="28"/>
      <c r="O44" s="49" t="str">
        <f>IF(R44&lt;&gt;"",_xlfn.RANK.EQ(R44,R9:R48,0),"")</f>
        <v/>
      </c>
      <c r="P44" s="24" t="str">
        <f>IF(K44="","",VLOOKUP(L44,G9:J48,2,0))</f>
        <v/>
      </c>
      <c r="Q44" s="24" t="str">
        <f>IF(K44="","",VLOOKUP(P44,LISTAS!$F$5:$G$304,2,0))</f>
        <v/>
      </c>
      <c r="R44" s="38" t="str">
        <f>IF(K44="","",VLOOKUP(L44,G9:J48,4,0))</f>
        <v/>
      </c>
      <c r="S44" s="25" t="str">
        <f t="shared" si="6"/>
        <v/>
      </c>
      <c r="T44" s="25" t="str">
        <f t="shared" si="5"/>
        <v/>
      </c>
    </row>
    <row r="45" spans="2:20" s="5" customFormat="1" ht="18.75" customHeight="1" x14ac:dyDescent="0.3">
      <c r="B45" s="53"/>
      <c r="C45" s="53" t="str">
        <f>IF(B45="","",VLOOKUP(B45,LISTAS!$F$5:$I$304,2,0))</f>
        <v/>
      </c>
      <c r="D45" s="53" t="str">
        <f>IF(B45="","",VLOOKUP(B45,LISTAS!$F$5:$I$304,4,0))</f>
        <v/>
      </c>
      <c r="E45" s="54" t="s">
        <v>37</v>
      </c>
      <c r="G45" s="50" t="str">
        <f t="shared" si="0"/>
        <v/>
      </c>
      <c r="H45" s="34" t="str">
        <f t="shared" si="1"/>
        <v/>
      </c>
      <c r="I45" s="34" t="str">
        <f t="shared" si="2"/>
        <v/>
      </c>
      <c r="J45" s="50" t="str">
        <f t="shared" si="3"/>
        <v/>
      </c>
      <c r="K45" s="50" t="str">
        <f t="shared" si="4"/>
        <v/>
      </c>
      <c r="L45" s="50" t="str">
        <f>IF(K45="","",LARGE(K9:K48,M45))</f>
        <v/>
      </c>
      <c r="M45" s="51">
        <v>37</v>
      </c>
      <c r="N45" s="28"/>
      <c r="O45" s="49" t="str">
        <f>IF(R45&lt;&gt;"",_xlfn.RANK.EQ(R45,R9:R48,0),"")</f>
        <v/>
      </c>
      <c r="P45" s="24" t="str">
        <f>IF(K45="","",VLOOKUP(L45,G9:J48,2,0))</f>
        <v/>
      </c>
      <c r="Q45" s="24" t="str">
        <f>IF(K45="","",VLOOKUP(P45,LISTAS!$F$5:$G$304,2,0))</f>
        <v/>
      </c>
      <c r="R45" s="38" t="str">
        <f>IF(K45="","",VLOOKUP(L45,G9:J48,4,0))</f>
        <v/>
      </c>
      <c r="S45" s="25" t="str">
        <f t="shared" si="6"/>
        <v/>
      </c>
      <c r="T45" s="25" t="str">
        <f t="shared" si="5"/>
        <v/>
      </c>
    </row>
    <row r="46" spans="2:20" s="5" customFormat="1" ht="18.75" customHeight="1" x14ac:dyDescent="0.3">
      <c r="B46" s="53"/>
      <c r="C46" s="53" t="str">
        <f>IF(B46="","",VLOOKUP(B46,LISTAS!$F$5:$I$304,2,0))</f>
        <v/>
      </c>
      <c r="D46" s="53" t="str">
        <f>IF(B46="","",VLOOKUP(B46,LISTAS!$F$5:$I$304,4,0))</f>
        <v/>
      </c>
      <c r="E46" s="54" t="s">
        <v>37</v>
      </c>
      <c r="G46" s="50" t="str">
        <f t="shared" si="0"/>
        <v/>
      </c>
      <c r="H46" s="34" t="str">
        <f t="shared" si="1"/>
        <v/>
      </c>
      <c r="I46" s="34" t="str">
        <f t="shared" si="2"/>
        <v/>
      </c>
      <c r="J46" s="50" t="str">
        <f t="shared" si="3"/>
        <v/>
      </c>
      <c r="K46" s="50" t="str">
        <f t="shared" si="4"/>
        <v/>
      </c>
      <c r="L46" s="50" t="str">
        <f>IF(K46="","",LARGE(K9:K48,M46))</f>
        <v/>
      </c>
      <c r="M46" s="51">
        <v>38</v>
      </c>
      <c r="N46" s="28"/>
      <c r="O46" s="49" t="str">
        <f>IF(R46&lt;&gt;"",_xlfn.RANK.EQ(R46,R9:R48,0),"")</f>
        <v/>
      </c>
      <c r="P46" s="24" t="str">
        <f>IF(K46="","",VLOOKUP(L46,G9:J48,2,0))</f>
        <v/>
      </c>
      <c r="Q46" s="24" t="str">
        <f>IF(K46="","",VLOOKUP(P46,LISTAS!$F$5:$G$304,2,0))</f>
        <v/>
      </c>
      <c r="R46" s="38" t="str">
        <f>IF(K46="","",VLOOKUP(L46,G9:J48,4,0))</f>
        <v/>
      </c>
      <c r="S46" s="25" t="str">
        <f t="shared" si="6"/>
        <v/>
      </c>
      <c r="T46" s="25" t="str">
        <f t="shared" si="5"/>
        <v/>
      </c>
    </row>
    <row r="47" spans="2:20" s="5" customFormat="1" ht="18.75" customHeight="1" x14ac:dyDescent="0.3">
      <c r="B47" s="53"/>
      <c r="C47" s="53" t="str">
        <f>IF(B47="","",VLOOKUP(B47,LISTAS!$F$5:$I$304,2,0))</f>
        <v/>
      </c>
      <c r="D47" s="53" t="str">
        <f>IF(B47="","",VLOOKUP(B47,LISTAS!$F$5:$I$304,4,0))</f>
        <v/>
      </c>
      <c r="E47" s="54" t="s">
        <v>37</v>
      </c>
      <c r="G47" s="50" t="str">
        <f t="shared" si="0"/>
        <v/>
      </c>
      <c r="H47" s="34" t="str">
        <f t="shared" si="1"/>
        <v/>
      </c>
      <c r="I47" s="34" t="str">
        <f t="shared" si="2"/>
        <v/>
      </c>
      <c r="J47" s="50" t="str">
        <f t="shared" si="3"/>
        <v/>
      </c>
      <c r="K47" s="50" t="str">
        <f t="shared" si="4"/>
        <v/>
      </c>
      <c r="L47" s="50" t="str">
        <f>IF(K47="","",LARGE(K9:K48,M47))</f>
        <v/>
      </c>
      <c r="M47" s="51">
        <v>39</v>
      </c>
      <c r="N47" s="28"/>
      <c r="O47" s="49" t="str">
        <f>IF(R47&lt;&gt;"",_xlfn.RANK.EQ(R47,R9:R48,0),"")</f>
        <v/>
      </c>
      <c r="P47" s="24" t="str">
        <f>IF(K47="","",VLOOKUP(L47,G9:J48,2,0))</f>
        <v/>
      </c>
      <c r="Q47" s="24" t="str">
        <f>IF(K47="","",VLOOKUP(P47,LISTAS!$F$5:$G$304,2,0))</f>
        <v/>
      </c>
      <c r="R47" s="38" t="str">
        <f>IF(K47="","",VLOOKUP(L47,G9:J48,4,0))</f>
        <v/>
      </c>
      <c r="S47" s="25" t="str">
        <f t="shared" si="6"/>
        <v/>
      </c>
      <c r="T47" s="25" t="str">
        <f t="shared" si="5"/>
        <v/>
      </c>
    </row>
    <row r="48" spans="2:20" s="5" customFormat="1" ht="18.75" customHeight="1" x14ac:dyDescent="0.3">
      <c r="B48" s="53"/>
      <c r="C48" s="53" t="str">
        <f>IF(B48="","",VLOOKUP(B48,LISTAS!$F$5:$I$304,2,0))</f>
        <v/>
      </c>
      <c r="D48" s="53" t="str">
        <f>IF(B48="","",VLOOKUP(B48,LISTAS!$F$5:$I$304,4,0))</f>
        <v/>
      </c>
      <c r="E48" s="54" t="s">
        <v>37</v>
      </c>
      <c r="G48" s="50" t="str">
        <f t="shared" si="0"/>
        <v/>
      </c>
      <c r="H48" s="34" t="str">
        <f t="shared" si="1"/>
        <v/>
      </c>
      <c r="I48" s="34" t="str">
        <f t="shared" si="2"/>
        <v/>
      </c>
      <c r="J48" s="50" t="str">
        <f t="shared" si="3"/>
        <v/>
      </c>
      <c r="K48" s="50" t="str">
        <f t="shared" si="4"/>
        <v/>
      </c>
      <c r="L48" s="50" t="str">
        <f>IF(K48="","",LARGE(K9:K48,M48))</f>
        <v/>
      </c>
      <c r="M48" s="51">
        <v>40</v>
      </c>
      <c r="N48" s="28"/>
      <c r="O48" s="49" t="str">
        <f>IF(R48&lt;&gt;"",_xlfn.RANK.EQ(R48,R9:R48,0),"")</f>
        <v/>
      </c>
      <c r="P48" s="24" t="str">
        <f>IF(K48="","",VLOOKUP(L48,G9:J48,2,0))</f>
        <v/>
      </c>
      <c r="Q48" s="24" t="str">
        <f>IF(K48="","",VLOOKUP(P48,LISTAS!$F$5:$G$304,2,0))</f>
        <v/>
      </c>
      <c r="R48" s="38" t="str">
        <f>IF(K48="","",VLOOKUP(L48,G9:J48,4,0))</f>
        <v/>
      </c>
      <c r="S48" s="25" t="str">
        <f t="shared" si="6"/>
        <v/>
      </c>
      <c r="T48" s="25" t="str">
        <f t="shared" si="5"/>
        <v/>
      </c>
    </row>
    <row r="49" spans="1:20" s="5" customFormat="1" ht="18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3"/>
      <c r="T49" s="33"/>
    </row>
    <row r="50" spans="1:20" ht="20.25" customHeight="1" x14ac:dyDescent="0.25"/>
    <row r="51" spans="1:20" ht="32.25" customHeight="1" x14ac:dyDescent="0.25">
      <c r="A51" s="2"/>
      <c r="B51" s="77" t="s">
        <v>28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</row>
    <row r="52" spans="1:20" ht="20.25" customHeight="1" x14ac:dyDescent="0.25">
      <c r="A52" s="2"/>
      <c r="B52" s="85" t="s">
        <v>33</v>
      </c>
      <c r="C52" s="85"/>
      <c r="E52" s="35"/>
      <c r="F52" s="36"/>
      <c r="G52" s="11"/>
      <c r="H52" s="12"/>
      <c r="I52" s="12"/>
      <c r="J52" s="12"/>
      <c r="K52" s="13"/>
      <c r="L52" s="12"/>
      <c r="M52" s="12"/>
      <c r="N52" s="14"/>
      <c r="O52" s="82" t="s">
        <v>13</v>
      </c>
      <c r="P52" s="83"/>
      <c r="Q52" s="83"/>
      <c r="R52" s="83"/>
      <c r="S52" s="83"/>
      <c r="T52" s="84"/>
    </row>
    <row r="53" spans="1:20" s="15" customFormat="1" ht="28.5" customHeight="1" x14ac:dyDescent="0.25">
      <c r="B53" s="52" t="s">
        <v>14</v>
      </c>
      <c r="C53" s="52" t="s">
        <v>1</v>
      </c>
      <c r="D53" s="52" t="s">
        <v>15</v>
      </c>
      <c r="E53" s="52" t="s">
        <v>3</v>
      </c>
      <c r="F53" s="17"/>
      <c r="G53" s="18"/>
      <c r="H53" s="19"/>
      <c r="I53" s="19"/>
      <c r="J53" s="19"/>
      <c r="K53" s="20"/>
      <c r="L53" s="19"/>
      <c r="M53" s="19"/>
      <c r="N53" s="18"/>
      <c r="O53" s="29" t="s">
        <v>4</v>
      </c>
      <c r="P53" s="29" t="s">
        <v>14</v>
      </c>
      <c r="Q53" s="29" t="s">
        <v>1</v>
      </c>
      <c r="R53" s="29" t="s">
        <v>3</v>
      </c>
      <c r="S53" s="21" t="s">
        <v>16</v>
      </c>
      <c r="T53" s="21" t="s">
        <v>17</v>
      </c>
    </row>
    <row r="54" spans="1:20" s="5" customFormat="1" ht="18.75" customHeight="1" x14ac:dyDescent="0.25">
      <c r="B54" s="53"/>
      <c r="C54" s="53" t="str">
        <f>IF(B54="","",VLOOKUP(B54,LISTAS!$F$5:$I$304,2,0))</f>
        <v/>
      </c>
      <c r="D54" s="53" t="str">
        <f>IF(B54="","",VLOOKUP(B54,LISTAS!$F$5:$I$304,4,0))</f>
        <v/>
      </c>
      <c r="E54" s="54"/>
      <c r="G54" s="50" t="str">
        <f t="shared" ref="G54:G93" si="7">IF(E54="","",E54+(ROW(E54)/1000))</f>
        <v/>
      </c>
      <c r="H54" s="34" t="str">
        <f t="shared" ref="H54:H93" si="8">IF($K54="","",IF(B54="","",B54))</f>
        <v/>
      </c>
      <c r="I54" s="34" t="str">
        <f t="shared" ref="I54:I93" si="9">IF($K54="","",IF(C54="","",C54))</f>
        <v/>
      </c>
      <c r="J54" s="50" t="str">
        <f t="shared" ref="J54:J93" si="10">IF($K54="","",E54)</f>
        <v/>
      </c>
      <c r="K54" s="50" t="str">
        <f t="shared" ref="K54:K93" si="11">G54</f>
        <v/>
      </c>
      <c r="L54" s="50" t="str">
        <f>IF(K54="","",LARGE(K54:K93,M54))</f>
        <v/>
      </c>
      <c r="M54" s="51">
        <v>1</v>
      </c>
      <c r="N54" s="23"/>
      <c r="O54" s="49" t="str">
        <f>IF(R54&lt;&gt;"",_xlfn.RANK.EQ(R54,R54:R93,0),"")</f>
        <v/>
      </c>
      <c r="P54" s="24" t="str">
        <f>IF(K54="","",VLOOKUP(L54,G54:J93,2,0))</f>
        <v/>
      </c>
      <c r="Q54" s="24" t="str">
        <f>IF(K54="","",VLOOKUP(P54,LISTAS!$F$5:$G$304,2,0))</f>
        <v/>
      </c>
      <c r="R54" s="38" t="str">
        <f>IF(K54="","",VLOOKUP(L54,G54:J93,4,0))</f>
        <v/>
      </c>
      <c r="S54" s="25" t="str">
        <f>IF($O54="","",IF($O54=1,400,IF($O54=2,340,IF($O54=3,300,IF($O54=4,280,IF($O54=5,270,IF($O54=6,260,IF($O54=7,250,IF($O54=8,240,IF($O54=9,200,IF($O54=10,200,IF($O54=11,200,IF($O54=12,200,IF($O54=13,200,IF($O54=14,200,IF($O54=15,200,IF($O54=16,200,IF($O54&gt;16,"",""))))))))))))))))))</f>
        <v/>
      </c>
      <c r="T54" s="25" t="str">
        <f t="shared" ref="T54:T93" si="12">IF(O54="","",IF($F$7="NÃO","",IF(O54=1,400,IF(O54=2,340,IF(O54=3,300,IF(O54=4,280,IF(O54=5,270,IF(O54=6,260,IF(O54=7,250,IF(O54=8,240,IF(O54=9,200,IF(O54=10,200,IF(O54=11,200,IF(O54=12,200,IF(O54=13,200,IF(O54=14,200,IF(O54=15,200,IF(O54=16,200,IF(O54&gt;16,"","")))))))))))))))))))</f>
        <v/>
      </c>
    </row>
    <row r="55" spans="1:20" s="5" customFormat="1" ht="18.75" customHeight="1" x14ac:dyDescent="0.25">
      <c r="B55" s="53"/>
      <c r="C55" s="53" t="str">
        <f>IF(B55="","",VLOOKUP(B55,LISTAS!$F$5:$I$304,2,0))</f>
        <v/>
      </c>
      <c r="D55" s="53" t="str">
        <f>IF(B55="","",VLOOKUP(B55,LISTAS!$F$5:$I$304,4,0))</f>
        <v/>
      </c>
      <c r="E55" s="54"/>
      <c r="G55" s="50" t="str">
        <f t="shared" si="7"/>
        <v/>
      </c>
      <c r="H55" s="34" t="str">
        <f t="shared" si="8"/>
        <v/>
      </c>
      <c r="I55" s="34" t="str">
        <f t="shared" si="9"/>
        <v/>
      </c>
      <c r="J55" s="50" t="str">
        <f t="shared" si="10"/>
        <v/>
      </c>
      <c r="K55" s="50" t="str">
        <f>G55</f>
        <v/>
      </c>
      <c r="L55" s="50" t="str">
        <f>IF(K55="","",LARGE(K54:K93,M55))</f>
        <v/>
      </c>
      <c r="M55" s="51">
        <v>2</v>
      </c>
      <c r="N55" s="27"/>
      <c r="O55" s="49" t="str">
        <f>IF(R55&lt;&gt;"",_xlfn.RANK.EQ(R55,R54:R93,0),"")</f>
        <v/>
      </c>
      <c r="P55" s="24" t="str">
        <f>IF(K55="","",VLOOKUP(L55,G54:J93,2,0))</f>
        <v/>
      </c>
      <c r="Q55" s="24" t="str">
        <f>IF(K55="","",VLOOKUP(P55,LISTAS!$F$5:$G$304,2,0))</f>
        <v/>
      </c>
      <c r="R55" s="38" t="str">
        <f>IF(K55="","",VLOOKUP(L55,G54:J93,4,0))</f>
        <v/>
      </c>
      <c r="S55" s="25" t="str">
        <f t="shared" ref="S55:S93" si="13">IF($O55="","",IF($O55=1,400,IF($O55=2,340,IF($O55=3,300,IF($O55=4,280,IF($O55=5,270,IF($O55=6,260,IF($O55=7,250,IF($O55=8,240,IF($O55=9,200,IF($O55=10,200,IF($O55=11,200,IF($O55=12,200,IF($O55=13,200,IF($O55=14,200,IF($O55=15,200,IF($O55=16,200,IF($O55&gt;16,"",""))))))))))))))))))</f>
        <v/>
      </c>
      <c r="T55" s="25" t="str">
        <f t="shared" si="12"/>
        <v/>
      </c>
    </row>
    <row r="56" spans="1:20" s="5" customFormat="1" ht="18.75" customHeight="1" x14ac:dyDescent="0.3">
      <c r="B56" s="53"/>
      <c r="C56" s="53" t="str">
        <f>IF(B56="","",VLOOKUP(B56,LISTAS!$F$5:$I$304,2,0))</f>
        <v/>
      </c>
      <c r="D56" s="53" t="str">
        <f>IF(B56="","",VLOOKUP(B56,LISTAS!$F$5:$I$304,4,0))</f>
        <v/>
      </c>
      <c r="E56" s="54"/>
      <c r="G56" s="50" t="str">
        <f t="shared" si="7"/>
        <v/>
      </c>
      <c r="H56" s="34" t="str">
        <f t="shared" si="8"/>
        <v/>
      </c>
      <c r="I56" s="34" t="str">
        <f t="shared" si="9"/>
        <v/>
      </c>
      <c r="J56" s="50" t="str">
        <f t="shared" si="10"/>
        <v/>
      </c>
      <c r="K56" s="50" t="str">
        <f>G56</f>
        <v/>
      </c>
      <c r="L56" s="50" t="str">
        <f>IF(K56="","",LARGE(K54:K93,M56))</f>
        <v/>
      </c>
      <c r="M56" s="51">
        <v>3</v>
      </c>
      <c r="N56" s="28"/>
      <c r="O56" s="49" t="str">
        <f>IF(R56&lt;&gt;"",_xlfn.RANK.EQ(R56,R54:R93,0),"")</f>
        <v/>
      </c>
      <c r="P56" s="24" t="str">
        <f>IF(K56="","",VLOOKUP(L56,G54:J93,2,0))</f>
        <v/>
      </c>
      <c r="Q56" s="24" t="str">
        <f>IF(K56="","",VLOOKUP(P56,LISTAS!$F$5:$G$304,2,0))</f>
        <v/>
      </c>
      <c r="R56" s="38" t="str">
        <f>IF(K56="","",VLOOKUP(L56,G54:J93,4,0))</f>
        <v/>
      </c>
      <c r="S56" s="25" t="str">
        <f t="shared" si="13"/>
        <v/>
      </c>
      <c r="T56" s="25" t="str">
        <f t="shared" si="12"/>
        <v/>
      </c>
    </row>
    <row r="57" spans="1:20" s="5" customFormat="1" ht="18.75" customHeight="1" x14ac:dyDescent="0.3">
      <c r="B57" s="53"/>
      <c r="C57" s="53" t="str">
        <f>IF(B57="","",VLOOKUP(B57,LISTAS!$F$5:$I$304,2,0))</f>
        <v/>
      </c>
      <c r="D57" s="53" t="str">
        <f>IF(B57="","",VLOOKUP(B57,LISTAS!$F$5:$I$304,4,0))</f>
        <v/>
      </c>
      <c r="E57" s="54"/>
      <c r="G57" s="50" t="str">
        <f t="shared" si="7"/>
        <v/>
      </c>
      <c r="H57" s="34" t="str">
        <f t="shared" si="8"/>
        <v/>
      </c>
      <c r="I57" s="34" t="str">
        <f t="shared" si="9"/>
        <v/>
      </c>
      <c r="J57" s="50" t="str">
        <f t="shared" si="10"/>
        <v/>
      </c>
      <c r="K57" s="50" t="str">
        <f t="shared" si="11"/>
        <v/>
      </c>
      <c r="L57" s="50" t="str">
        <f>IF(K57="","",LARGE(K54:K93,M57))</f>
        <v/>
      </c>
      <c r="M57" s="51">
        <v>4</v>
      </c>
      <c r="N57" s="28"/>
      <c r="O57" s="49" t="str">
        <f>IF(R57&lt;&gt;"",_xlfn.RANK.EQ(R57,R54:R93,0),"")</f>
        <v/>
      </c>
      <c r="P57" s="24" t="str">
        <f>IF(K57="","",VLOOKUP(L57,G54:J93,2,0))</f>
        <v/>
      </c>
      <c r="Q57" s="24" t="str">
        <f>IF(K57="","",VLOOKUP(P57,LISTAS!$F$5:$G$304,2,0))</f>
        <v/>
      </c>
      <c r="R57" s="38" t="str">
        <f>IF(K57="","",VLOOKUP(L57,G54:J93,4,0))</f>
        <v/>
      </c>
      <c r="S57" s="25" t="str">
        <f t="shared" si="13"/>
        <v/>
      </c>
      <c r="T57" s="25" t="str">
        <f t="shared" si="12"/>
        <v/>
      </c>
    </row>
    <row r="58" spans="1:20" s="5" customFormat="1" ht="18.75" customHeight="1" x14ac:dyDescent="0.3">
      <c r="B58" s="53"/>
      <c r="C58" s="53" t="str">
        <f>IF(B58="","",VLOOKUP(B58,LISTAS!$F$5:$I$304,2,0))</f>
        <v/>
      </c>
      <c r="D58" s="53" t="str">
        <f>IF(B58="","",VLOOKUP(B58,LISTAS!$F$5:$I$304,4,0))</f>
        <v/>
      </c>
      <c r="E58" s="54"/>
      <c r="G58" s="50" t="str">
        <f t="shared" si="7"/>
        <v/>
      </c>
      <c r="H58" s="34" t="str">
        <f t="shared" si="8"/>
        <v/>
      </c>
      <c r="I58" s="34" t="str">
        <f t="shared" si="9"/>
        <v/>
      </c>
      <c r="J58" s="50" t="str">
        <f t="shared" si="10"/>
        <v/>
      </c>
      <c r="K58" s="50" t="str">
        <f t="shared" si="11"/>
        <v/>
      </c>
      <c r="L58" s="50" t="str">
        <f>IF(K58="","",LARGE(K54:K93,M58))</f>
        <v/>
      </c>
      <c r="M58" s="51">
        <v>5</v>
      </c>
      <c r="N58" s="28"/>
      <c r="O58" s="49" t="str">
        <f>IF(R58&lt;&gt;"",_xlfn.RANK.EQ(R58,R54:R93,0),"")</f>
        <v/>
      </c>
      <c r="P58" s="24" t="str">
        <f>IF(K58="","",VLOOKUP(L58,G54:J93,2,0))</f>
        <v/>
      </c>
      <c r="Q58" s="24" t="str">
        <f>IF(K58="","",VLOOKUP(P58,LISTAS!$F$5:$G$304,2,0))</f>
        <v/>
      </c>
      <c r="R58" s="38" t="str">
        <f>IF(K58="","",VLOOKUP(L58,G54:J93,4,0))</f>
        <v/>
      </c>
      <c r="S58" s="25" t="str">
        <f t="shared" si="13"/>
        <v/>
      </c>
      <c r="T58" s="25" t="str">
        <f t="shared" si="12"/>
        <v/>
      </c>
    </row>
    <row r="59" spans="1:20" s="5" customFormat="1" ht="18.75" customHeight="1" x14ac:dyDescent="0.3">
      <c r="B59" s="53"/>
      <c r="C59" s="53" t="str">
        <f>IF(B59="","",VLOOKUP(B59,LISTAS!$F$5:$I$304,2,0))</f>
        <v/>
      </c>
      <c r="D59" s="53" t="str">
        <f>IF(B59="","",VLOOKUP(B59,LISTAS!$F$5:$I$304,4,0))</f>
        <v/>
      </c>
      <c r="E59" s="54"/>
      <c r="G59" s="50" t="str">
        <f t="shared" si="7"/>
        <v/>
      </c>
      <c r="H59" s="34" t="str">
        <f t="shared" si="8"/>
        <v/>
      </c>
      <c r="I59" s="34" t="str">
        <f t="shared" si="9"/>
        <v/>
      </c>
      <c r="J59" s="50" t="str">
        <f t="shared" si="10"/>
        <v/>
      </c>
      <c r="K59" s="50" t="str">
        <f t="shared" si="11"/>
        <v/>
      </c>
      <c r="L59" s="50" t="str">
        <f>IF(K59="","",LARGE(K54:K93,M59))</f>
        <v/>
      </c>
      <c r="M59" s="51">
        <v>6</v>
      </c>
      <c r="N59" s="28"/>
      <c r="O59" s="49" t="str">
        <f>IF(R59&lt;&gt;"",_xlfn.RANK.EQ(R59,R54:R93,0),"")</f>
        <v/>
      </c>
      <c r="P59" s="24" t="str">
        <f>IF(K59="","",VLOOKUP(L59,G54:J93,2,0))</f>
        <v/>
      </c>
      <c r="Q59" s="24" t="str">
        <f>IF(K59="","",VLOOKUP(P59,LISTAS!$F$5:$G$304,2,0))</f>
        <v/>
      </c>
      <c r="R59" s="38" t="str">
        <f>IF(K59="","",VLOOKUP(L59,G54:J93,4,0))</f>
        <v/>
      </c>
      <c r="S59" s="25" t="str">
        <f t="shared" si="13"/>
        <v/>
      </c>
      <c r="T59" s="25" t="str">
        <f t="shared" si="12"/>
        <v/>
      </c>
    </row>
    <row r="60" spans="1:20" s="5" customFormat="1" ht="18.75" customHeight="1" x14ac:dyDescent="0.3">
      <c r="B60" s="53"/>
      <c r="C60" s="53" t="str">
        <f>IF(B60="","",VLOOKUP(B60,LISTAS!$F$5:$I$304,2,0))</f>
        <v/>
      </c>
      <c r="D60" s="53" t="str">
        <f>IF(B60="","",VLOOKUP(B60,LISTAS!$F$5:$I$304,4,0))</f>
        <v/>
      </c>
      <c r="E60" s="54"/>
      <c r="G60" s="50" t="str">
        <f t="shared" si="7"/>
        <v/>
      </c>
      <c r="H60" s="34" t="str">
        <f t="shared" si="8"/>
        <v/>
      </c>
      <c r="I60" s="34" t="str">
        <f t="shared" si="9"/>
        <v/>
      </c>
      <c r="J60" s="50" t="str">
        <f t="shared" si="10"/>
        <v/>
      </c>
      <c r="K60" s="50" t="str">
        <f t="shared" si="11"/>
        <v/>
      </c>
      <c r="L60" s="50" t="str">
        <f>IF(K60="","",LARGE(K54:K93,M60))</f>
        <v/>
      </c>
      <c r="M60" s="51">
        <v>7</v>
      </c>
      <c r="N60" s="28"/>
      <c r="O60" s="49" t="str">
        <f>IF(R60&lt;&gt;"",_xlfn.RANK.EQ(R60,R54:R93,0),"")</f>
        <v/>
      </c>
      <c r="P60" s="24" t="str">
        <f>IF(K60="","",VLOOKUP(L60,G54:J93,2,0))</f>
        <v/>
      </c>
      <c r="Q60" s="24" t="str">
        <f>IF(K60="","",VLOOKUP(P60,LISTAS!$F$5:$G$304,2,0))</f>
        <v/>
      </c>
      <c r="R60" s="38" t="str">
        <f>IF(K60="","",VLOOKUP(L60,G54:J93,4,0))</f>
        <v/>
      </c>
      <c r="S60" s="25" t="str">
        <f t="shared" si="13"/>
        <v/>
      </c>
      <c r="T60" s="25" t="str">
        <f t="shared" si="12"/>
        <v/>
      </c>
    </row>
    <row r="61" spans="1:20" s="5" customFormat="1" ht="18.75" customHeight="1" x14ac:dyDescent="0.3">
      <c r="B61" s="53"/>
      <c r="C61" s="53" t="str">
        <f>IF(B61="","",VLOOKUP(B61,LISTAS!$F$5:$I$304,2,0))</f>
        <v/>
      </c>
      <c r="D61" s="53" t="str">
        <f>IF(B61="","",VLOOKUP(B61,LISTAS!$F$5:$I$304,4,0))</f>
        <v/>
      </c>
      <c r="E61" s="54" t="s">
        <v>37</v>
      </c>
      <c r="G61" s="50" t="str">
        <f t="shared" si="7"/>
        <v/>
      </c>
      <c r="H61" s="34" t="str">
        <f t="shared" si="8"/>
        <v/>
      </c>
      <c r="I61" s="34" t="str">
        <f t="shared" si="9"/>
        <v/>
      </c>
      <c r="J61" s="50" t="str">
        <f t="shared" si="10"/>
        <v/>
      </c>
      <c r="K61" s="50" t="str">
        <f t="shared" si="11"/>
        <v/>
      </c>
      <c r="L61" s="50" t="str">
        <f>IF(K61="","",LARGE(K54:K93,M61))</f>
        <v/>
      </c>
      <c r="M61" s="51">
        <v>8</v>
      </c>
      <c r="N61" s="28"/>
      <c r="O61" s="49" t="str">
        <f>IF(R61&lt;&gt;"",_xlfn.RANK.EQ(R61,R54:R93,0),"")</f>
        <v/>
      </c>
      <c r="P61" s="24" t="str">
        <f>IF(K61="","",VLOOKUP(L61,G54:J93,2,0))</f>
        <v/>
      </c>
      <c r="Q61" s="24" t="str">
        <f>IF(K61="","",VLOOKUP(P61,LISTAS!$F$5:$G$304,2,0))</f>
        <v/>
      </c>
      <c r="R61" s="38" t="str">
        <f>IF(K61="","",VLOOKUP(L61,G54:J93,4,0))</f>
        <v/>
      </c>
      <c r="S61" s="25" t="str">
        <f t="shared" si="13"/>
        <v/>
      </c>
      <c r="T61" s="25" t="str">
        <f t="shared" si="12"/>
        <v/>
      </c>
    </row>
    <row r="62" spans="1:20" s="5" customFormat="1" ht="18.75" customHeight="1" x14ac:dyDescent="0.3">
      <c r="B62" s="53"/>
      <c r="C62" s="53" t="str">
        <f>IF(B62="","",VLOOKUP(B62,LISTAS!$F$5:$I$304,2,0))</f>
        <v/>
      </c>
      <c r="D62" s="53" t="str">
        <f>IF(B62="","",VLOOKUP(B62,LISTAS!$F$5:$I$304,4,0))</f>
        <v/>
      </c>
      <c r="E62" s="54" t="s">
        <v>37</v>
      </c>
      <c r="G62" s="50" t="str">
        <f t="shared" si="7"/>
        <v/>
      </c>
      <c r="H62" s="34" t="str">
        <f t="shared" si="8"/>
        <v/>
      </c>
      <c r="I62" s="34" t="str">
        <f t="shared" si="9"/>
        <v/>
      </c>
      <c r="J62" s="50" t="str">
        <f t="shared" si="10"/>
        <v/>
      </c>
      <c r="K62" s="50" t="str">
        <f t="shared" si="11"/>
        <v/>
      </c>
      <c r="L62" s="50" t="str">
        <f>IF(K62="","",LARGE(K54:K93,M62))</f>
        <v/>
      </c>
      <c r="M62" s="51">
        <v>9</v>
      </c>
      <c r="N62" s="28"/>
      <c r="O62" s="49" t="str">
        <f>IF(R62&lt;&gt;"",_xlfn.RANK.EQ(R62,R54:R93,0),"")</f>
        <v/>
      </c>
      <c r="P62" s="24" t="str">
        <f>IF(K62="","",VLOOKUP(L62,G54:J93,2,0))</f>
        <v/>
      </c>
      <c r="Q62" s="24" t="str">
        <f>IF(K62="","",VLOOKUP(P62,LISTAS!$F$5:$G$304,2,0))</f>
        <v/>
      </c>
      <c r="R62" s="38" t="str">
        <f>IF(K62="","",VLOOKUP(L62,G54:J93,4,0))</f>
        <v/>
      </c>
      <c r="S62" s="25" t="str">
        <f t="shared" si="13"/>
        <v/>
      </c>
      <c r="T62" s="25" t="str">
        <f t="shared" si="12"/>
        <v/>
      </c>
    </row>
    <row r="63" spans="1:20" s="5" customFormat="1" ht="18.75" customHeight="1" x14ac:dyDescent="0.3">
      <c r="B63" s="53"/>
      <c r="C63" s="53" t="str">
        <f>IF(B63="","",VLOOKUP(B63,LISTAS!$F$5:$I$304,2,0))</f>
        <v/>
      </c>
      <c r="D63" s="53" t="str">
        <f>IF(B63="","",VLOOKUP(B63,LISTAS!$F$5:$I$304,4,0))</f>
        <v/>
      </c>
      <c r="E63" s="54" t="s">
        <v>37</v>
      </c>
      <c r="G63" s="50" t="str">
        <f t="shared" si="7"/>
        <v/>
      </c>
      <c r="H63" s="34" t="str">
        <f t="shared" si="8"/>
        <v/>
      </c>
      <c r="I63" s="34" t="str">
        <f t="shared" si="9"/>
        <v/>
      </c>
      <c r="J63" s="50" t="str">
        <f t="shared" si="10"/>
        <v/>
      </c>
      <c r="K63" s="50" t="str">
        <f t="shared" si="11"/>
        <v/>
      </c>
      <c r="L63" s="50" t="str">
        <f>IF(K63="","",LARGE(K54:K93,M63))</f>
        <v/>
      </c>
      <c r="M63" s="51">
        <v>10</v>
      </c>
      <c r="N63" s="28"/>
      <c r="O63" s="49" t="str">
        <f>IF(R63&lt;&gt;"",_xlfn.RANK.EQ(R63,R54:R93,0),"")</f>
        <v/>
      </c>
      <c r="P63" s="24" t="str">
        <f>IF(K63="","",VLOOKUP(L63,G54:J93,2,0))</f>
        <v/>
      </c>
      <c r="Q63" s="24" t="str">
        <f>IF(K63="","",VLOOKUP(P63,LISTAS!$F$5:$G$304,2,0))</f>
        <v/>
      </c>
      <c r="R63" s="38" t="str">
        <f>IF(K63="","",VLOOKUP(L63,G54:J93,4,0))</f>
        <v/>
      </c>
      <c r="S63" s="25" t="str">
        <f t="shared" si="13"/>
        <v/>
      </c>
      <c r="T63" s="25" t="str">
        <f t="shared" si="12"/>
        <v/>
      </c>
    </row>
    <row r="64" spans="1:20" s="5" customFormat="1" ht="18.75" customHeight="1" x14ac:dyDescent="0.3">
      <c r="B64" s="53"/>
      <c r="C64" s="53" t="str">
        <f>IF(B64="","",VLOOKUP(B64,LISTAS!$F$5:$I$304,2,0))</f>
        <v/>
      </c>
      <c r="D64" s="53" t="str">
        <f>IF(B64="","",VLOOKUP(B64,LISTAS!$F$5:$I$304,4,0))</f>
        <v/>
      </c>
      <c r="E64" s="54" t="s">
        <v>37</v>
      </c>
      <c r="G64" s="50" t="str">
        <f t="shared" si="7"/>
        <v/>
      </c>
      <c r="H64" s="34" t="str">
        <f t="shared" si="8"/>
        <v/>
      </c>
      <c r="I64" s="34" t="str">
        <f t="shared" si="9"/>
        <v/>
      </c>
      <c r="J64" s="50" t="str">
        <f t="shared" si="10"/>
        <v/>
      </c>
      <c r="K64" s="50" t="str">
        <f t="shared" si="11"/>
        <v/>
      </c>
      <c r="L64" s="50" t="str">
        <f>IF(K64="","",LARGE(K54:K93,M64))</f>
        <v/>
      </c>
      <c r="M64" s="51">
        <v>11</v>
      </c>
      <c r="N64" s="28"/>
      <c r="O64" s="49" t="str">
        <f>IF(R64&lt;&gt;"",_xlfn.RANK.EQ(R64,R54:R93,0),"")</f>
        <v/>
      </c>
      <c r="P64" s="24" t="str">
        <f>IF(K64="","",VLOOKUP(L64,G54:J93,2,0))</f>
        <v/>
      </c>
      <c r="Q64" s="24" t="str">
        <f>IF(K64="","",VLOOKUP(P64,LISTAS!$F$5:$G$304,2,0))</f>
        <v/>
      </c>
      <c r="R64" s="38" t="str">
        <f>IF(K64="","",VLOOKUP(L64,G54:J93,4,0))</f>
        <v/>
      </c>
      <c r="S64" s="25" t="str">
        <f t="shared" si="13"/>
        <v/>
      </c>
      <c r="T64" s="25" t="str">
        <f t="shared" si="12"/>
        <v/>
      </c>
    </row>
    <row r="65" spans="2:20" s="5" customFormat="1" ht="18.75" customHeight="1" x14ac:dyDescent="0.3">
      <c r="B65" s="53"/>
      <c r="C65" s="53" t="str">
        <f>IF(B65="","",VLOOKUP(B65,LISTAS!$F$5:$I$304,2,0))</f>
        <v/>
      </c>
      <c r="D65" s="53" t="str">
        <f>IF(B65="","",VLOOKUP(B65,LISTAS!$F$5:$I$304,4,0))</f>
        <v/>
      </c>
      <c r="E65" s="54" t="s">
        <v>37</v>
      </c>
      <c r="G65" s="50" t="str">
        <f t="shared" si="7"/>
        <v/>
      </c>
      <c r="H65" s="34" t="str">
        <f t="shared" si="8"/>
        <v/>
      </c>
      <c r="I65" s="34" t="str">
        <f t="shared" si="9"/>
        <v/>
      </c>
      <c r="J65" s="50" t="str">
        <f t="shared" si="10"/>
        <v/>
      </c>
      <c r="K65" s="50" t="str">
        <f t="shared" si="11"/>
        <v/>
      </c>
      <c r="L65" s="50" t="str">
        <f>IF(K65="","",LARGE(K54:K93,M65))</f>
        <v/>
      </c>
      <c r="M65" s="51">
        <v>12</v>
      </c>
      <c r="N65" s="28"/>
      <c r="O65" s="49" t="str">
        <f>IF(R65&lt;&gt;"",_xlfn.RANK.EQ(R65,R54:R93,0),"")</f>
        <v/>
      </c>
      <c r="P65" s="24" t="str">
        <f>IF(K65="","",VLOOKUP(L65,G54:J93,2,0))</f>
        <v/>
      </c>
      <c r="Q65" s="24" t="str">
        <f>IF(K65="","",VLOOKUP(P65,LISTAS!$F$5:$G$304,2,0))</f>
        <v/>
      </c>
      <c r="R65" s="38" t="str">
        <f>IF(K65="","",VLOOKUP(L65,G54:J93,4,0))</f>
        <v/>
      </c>
      <c r="S65" s="25" t="str">
        <f t="shared" si="13"/>
        <v/>
      </c>
      <c r="T65" s="25" t="str">
        <f t="shared" si="12"/>
        <v/>
      </c>
    </row>
    <row r="66" spans="2:20" s="5" customFormat="1" ht="18.75" customHeight="1" x14ac:dyDescent="0.3">
      <c r="B66" s="53"/>
      <c r="C66" s="53" t="str">
        <f>IF(B66="","",VLOOKUP(B66,LISTAS!$F$5:$I$304,2,0))</f>
        <v/>
      </c>
      <c r="D66" s="53" t="str">
        <f>IF(B66="","",VLOOKUP(B66,LISTAS!$F$5:$I$304,4,0))</f>
        <v/>
      </c>
      <c r="E66" s="54" t="s">
        <v>37</v>
      </c>
      <c r="G66" s="50" t="str">
        <f t="shared" si="7"/>
        <v/>
      </c>
      <c r="H66" s="34" t="str">
        <f t="shared" si="8"/>
        <v/>
      </c>
      <c r="I66" s="34" t="str">
        <f t="shared" si="9"/>
        <v/>
      </c>
      <c r="J66" s="50" t="str">
        <f t="shared" si="10"/>
        <v/>
      </c>
      <c r="K66" s="50" t="str">
        <f t="shared" si="11"/>
        <v/>
      </c>
      <c r="L66" s="50" t="str">
        <f>IF(K66="","",LARGE(K54:K93,M66))</f>
        <v/>
      </c>
      <c r="M66" s="51">
        <v>13</v>
      </c>
      <c r="N66" s="28"/>
      <c r="O66" s="49" t="str">
        <f>IF(R66&lt;&gt;"",_xlfn.RANK.EQ(R66,R54:R93,0),"")</f>
        <v/>
      </c>
      <c r="P66" s="24" t="str">
        <f>IF(K66="","",VLOOKUP(L66,G54:J93,2,0))</f>
        <v/>
      </c>
      <c r="Q66" s="24" t="str">
        <f>IF(K66="","",VLOOKUP(P66,LISTAS!$F$5:$G$304,2,0))</f>
        <v/>
      </c>
      <c r="R66" s="38" t="str">
        <f>IF(K66="","",VLOOKUP(L66,G54:J93,4,0))</f>
        <v/>
      </c>
      <c r="S66" s="25" t="str">
        <f t="shared" si="13"/>
        <v/>
      </c>
      <c r="T66" s="25" t="str">
        <f t="shared" si="12"/>
        <v/>
      </c>
    </row>
    <row r="67" spans="2:20" s="5" customFormat="1" ht="18.75" customHeight="1" x14ac:dyDescent="0.3">
      <c r="B67" s="53"/>
      <c r="C67" s="53" t="str">
        <f>IF(B67="","",VLOOKUP(B67,LISTAS!$F$5:$I$304,2,0))</f>
        <v/>
      </c>
      <c r="D67" s="53" t="str">
        <f>IF(B67="","",VLOOKUP(B67,LISTAS!$F$5:$I$304,4,0))</f>
        <v/>
      </c>
      <c r="E67" s="54" t="s">
        <v>37</v>
      </c>
      <c r="G67" s="50" t="str">
        <f t="shared" si="7"/>
        <v/>
      </c>
      <c r="H67" s="34" t="str">
        <f t="shared" si="8"/>
        <v/>
      </c>
      <c r="I67" s="34" t="str">
        <f t="shared" si="9"/>
        <v/>
      </c>
      <c r="J67" s="50" t="str">
        <f t="shared" si="10"/>
        <v/>
      </c>
      <c r="K67" s="50" t="str">
        <f t="shared" si="11"/>
        <v/>
      </c>
      <c r="L67" s="50" t="str">
        <f>IF(K67="","",LARGE(K54:K93,M67))</f>
        <v/>
      </c>
      <c r="M67" s="51">
        <v>14</v>
      </c>
      <c r="N67" s="28"/>
      <c r="O67" s="49" t="str">
        <f>IF(R67&lt;&gt;"",_xlfn.RANK.EQ(R67,R54:R93,0),"")</f>
        <v/>
      </c>
      <c r="P67" s="24" t="str">
        <f>IF(K67="","",VLOOKUP(L67,G54:J93,2,0))</f>
        <v/>
      </c>
      <c r="Q67" s="24" t="str">
        <f>IF(K67="","",VLOOKUP(P67,LISTAS!$F$5:$G$304,2,0))</f>
        <v/>
      </c>
      <c r="R67" s="38" t="str">
        <f>IF(K67="","",VLOOKUP(L67,G54:J93,4,0))</f>
        <v/>
      </c>
      <c r="S67" s="25" t="str">
        <f t="shared" si="13"/>
        <v/>
      </c>
      <c r="T67" s="25" t="str">
        <f t="shared" si="12"/>
        <v/>
      </c>
    </row>
    <row r="68" spans="2:20" s="5" customFormat="1" ht="18.75" customHeight="1" x14ac:dyDescent="0.3">
      <c r="B68" s="53"/>
      <c r="C68" s="53" t="str">
        <f>IF(B68="","",VLOOKUP(B68,LISTAS!$F$5:$I$304,2,0))</f>
        <v/>
      </c>
      <c r="D68" s="53" t="str">
        <f>IF(B68="","",VLOOKUP(B68,LISTAS!$F$5:$I$304,4,0))</f>
        <v/>
      </c>
      <c r="E68" s="54" t="s">
        <v>37</v>
      </c>
      <c r="G68" s="50" t="str">
        <f t="shared" si="7"/>
        <v/>
      </c>
      <c r="H68" s="34" t="str">
        <f t="shared" si="8"/>
        <v/>
      </c>
      <c r="I68" s="34" t="str">
        <f t="shared" si="9"/>
        <v/>
      </c>
      <c r="J68" s="50" t="str">
        <f t="shared" si="10"/>
        <v/>
      </c>
      <c r="K68" s="50" t="str">
        <f t="shared" si="11"/>
        <v/>
      </c>
      <c r="L68" s="50" t="str">
        <f>IF(K68="","",LARGE(K54:K93,M68))</f>
        <v/>
      </c>
      <c r="M68" s="51">
        <v>15</v>
      </c>
      <c r="N68" s="28"/>
      <c r="O68" s="49" t="str">
        <f>IF(R68&lt;&gt;"",_xlfn.RANK.EQ(R68,R54:R93,0),"")</f>
        <v/>
      </c>
      <c r="P68" s="24" t="str">
        <f>IF(K68="","",VLOOKUP(L68,G54:J93,2,0))</f>
        <v/>
      </c>
      <c r="Q68" s="24" t="str">
        <f>IF(K68="","",VLOOKUP(P68,LISTAS!$F$5:$G$304,2,0))</f>
        <v/>
      </c>
      <c r="R68" s="38" t="str">
        <f>IF(K68="","",VLOOKUP(L68,G54:J93,4,0))</f>
        <v/>
      </c>
      <c r="S68" s="25" t="str">
        <f t="shared" si="13"/>
        <v/>
      </c>
      <c r="T68" s="25" t="str">
        <f t="shared" si="12"/>
        <v/>
      </c>
    </row>
    <row r="69" spans="2:20" s="5" customFormat="1" ht="18.75" customHeight="1" x14ac:dyDescent="0.3">
      <c r="B69" s="53"/>
      <c r="C69" s="53" t="str">
        <f>IF(B69="","",VLOOKUP(B69,LISTAS!$F$5:$I$304,2,0))</f>
        <v/>
      </c>
      <c r="D69" s="53" t="str">
        <f>IF(B69="","",VLOOKUP(B69,LISTAS!$F$5:$I$304,4,0))</f>
        <v/>
      </c>
      <c r="E69" s="54" t="s">
        <v>37</v>
      </c>
      <c r="G69" s="50" t="str">
        <f t="shared" si="7"/>
        <v/>
      </c>
      <c r="H69" s="34" t="str">
        <f t="shared" si="8"/>
        <v/>
      </c>
      <c r="I69" s="34" t="str">
        <f t="shared" si="9"/>
        <v/>
      </c>
      <c r="J69" s="50" t="str">
        <f t="shared" si="10"/>
        <v/>
      </c>
      <c r="K69" s="50" t="str">
        <f t="shared" si="11"/>
        <v/>
      </c>
      <c r="L69" s="50" t="str">
        <f>IF(K69="","",LARGE(K54:K93,M69))</f>
        <v/>
      </c>
      <c r="M69" s="51">
        <v>16</v>
      </c>
      <c r="N69" s="28"/>
      <c r="O69" s="49" t="str">
        <f>IF(R69&lt;&gt;"",_xlfn.RANK.EQ(R69,R54:R93,0),"")</f>
        <v/>
      </c>
      <c r="P69" s="24" t="str">
        <f>IF(K69="","",VLOOKUP(L69,G54:J93,2,0))</f>
        <v/>
      </c>
      <c r="Q69" s="24" t="str">
        <f>IF(K69="","",VLOOKUP(P69,LISTAS!$F$5:$G$304,2,0))</f>
        <v/>
      </c>
      <c r="R69" s="38" t="str">
        <f>IF(K69="","",VLOOKUP(L69,G54:J93,4,0))</f>
        <v/>
      </c>
      <c r="S69" s="25" t="str">
        <f t="shared" si="13"/>
        <v/>
      </c>
      <c r="T69" s="25" t="str">
        <f t="shared" si="12"/>
        <v/>
      </c>
    </row>
    <row r="70" spans="2:20" s="5" customFormat="1" ht="18.75" customHeight="1" x14ac:dyDescent="0.3">
      <c r="B70" s="53"/>
      <c r="C70" s="53" t="str">
        <f>IF(B70="","",VLOOKUP(B70,LISTAS!$F$5:$I$304,2,0))</f>
        <v/>
      </c>
      <c r="D70" s="53" t="str">
        <f>IF(B70="","",VLOOKUP(B70,LISTAS!$F$5:$I$304,4,0))</f>
        <v/>
      </c>
      <c r="E70" s="54" t="s">
        <v>37</v>
      </c>
      <c r="G70" s="50" t="str">
        <f t="shared" si="7"/>
        <v/>
      </c>
      <c r="H70" s="34" t="str">
        <f t="shared" si="8"/>
        <v/>
      </c>
      <c r="I70" s="34" t="str">
        <f t="shared" si="9"/>
        <v/>
      </c>
      <c r="J70" s="50" t="str">
        <f t="shared" si="10"/>
        <v/>
      </c>
      <c r="K70" s="50" t="str">
        <f t="shared" si="11"/>
        <v/>
      </c>
      <c r="L70" s="50" t="str">
        <f>IF(K70="","",LARGE(K54:K93,M70))</f>
        <v/>
      </c>
      <c r="M70" s="51">
        <v>17</v>
      </c>
      <c r="N70" s="28"/>
      <c r="O70" s="49" t="str">
        <f>IF(R70&lt;&gt;"",_xlfn.RANK.EQ(R70,R54:R93,0),"")</f>
        <v/>
      </c>
      <c r="P70" s="24" t="str">
        <f>IF(K70="","",VLOOKUP(L70,G54:J93,2,0))</f>
        <v/>
      </c>
      <c r="Q70" s="24" t="str">
        <f>IF(K70="","",VLOOKUP(P70,LISTAS!$F$5:$G$304,2,0))</f>
        <v/>
      </c>
      <c r="R70" s="38" t="str">
        <f>IF(K70="","",VLOOKUP(L70,G54:J93,4,0))</f>
        <v/>
      </c>
      <c r="S70" s="25" t="str">
        <f t="shared" si="13"/>
        <v/>
      </c>
      <c r="T70" s="25" t="str">
        <f t="shared" si="12"/>
        <v/>
      </c>
    </row>
    <row r="71" spans="2:20" s="5" customFormat="1" ht="18.75" customHeight="1" x14ac:dyDescent="0.3">
      <c r="B71" s="53"/>
      <c r="C71" s="53" t="str">
        <f>IF(B71="","",VLOOKUP(B71,LISTAS!$F$5:$I$304,2,0))</f>
        <v/>
      </c>
      <c r="D71" s="53" t="str">
        <f>IF(B71="","",VLOOKUP(B71,LISTAS!$F$5:$I$304,4,0))</f>
        <v/>
      </c>
      <c r="E71" s="54" t="s">
        <v>37</v>
      </c>
      <c r="G71" s="50" t="str">
        <f t="shared" si="7"/>
        <v/>
      </c>
      <c r="H71" s="34" t="str">
        <f t="shared" si="8"/>
        <v/>
      </c>
      <c r="I71" s="34" t="str">
        <f t="shared" si="9"/>
        <v/>
      </c>
      <c r="J71" s="50" t="str">
        <f t="shared" si="10"/>
        <v/>
      </c>
      <c r="K71" s="50" t="str">
        <f t="shared" si="11"/>
        <v/>
      </c>
      <c r="L71" s="50" t="str">
        <f>IF(K71="","",LARGE(K54:K93,M71))</f>
        <v/>
      </c>
      <c r="M71" s="51">
        <v>18</v>
      </c>
      <c r="N71" s="28"/>
      <c r="O71" s="49" t="str">
        <f>IF(R71&lt;&gt;"",_xlfn.RANK.EQ(R71,R54:R93,0),"")</f>
        <v/>
      </c>
      <c r="P71" s="24" t="str">
        <f>IF(K71="","",VLOOKUP(L71,G54:J93,2,0))</f>
        <v/>
      </c>
      <c r="Q71" s="24" t="str">
        <f>IF(K71="","",VLOOKUP(P71,LISTAS!$F$5:$G$304,2,0))</f>
        <v/>
      </c>
      <c r="R71" s="38" t="str">
        <f>IF(K71="","",VLOOKUP(L71,G54:J93,4,0))</f>
        <v/>
      </c>
      <c r="S71" s="25" t="str">
        <f t="shared" si="13"/>
        <v/>
      </c>
      <c r="T71" s="25" t="str">
        <f t="shared" si="12"/>
        <v/>
      </c>
    </row>
    <row r="72" spans="2:20" s="5" customFormat="1" ht="18.75" customHeight="1" x14ac:dyDescent="0.3">
      <c r="B72" s="53"/>
      <c r="C72" s="53" t="str">
        <f>IF(B72="","",VLOOKUP(B72,LISTAS!$F$5:$I$304,2,0))</f>
        <v/>
      </c>
      <c r="D72" s="53" t="str">
        <f>IF(B72="","",VLOOKUP(B72,LISTAS!$F$5:$I$304,4,0))</f>
        <v/>
      </c>
      <c r="E72" s="54" t="s">
        <v>37</v>
      </c>
      <c r="G72" s="50" t="str">
        <f t="shared" si="7"/>
        <v/>
      </c>
      <c r="H72" s="34" t="str">
        <f t="shared" si="8"/>
        <v/>
      </c>
      <c r="I72" s="34" t="str">
        <f t="shared" si="9"/>
        <v/>
      </c>
      <c r="J72" s="50" t="str">
        <f t="shared" si="10"/>
        <v/>
      </c>
      <c r="K72" s="50" t="str">
        <f t="shared" si="11"/>
        <v/>
      </c>
      <c r="L72" s="50" t="str">
        <f>IF(K72="","",LARGE(K54:K93,M72))</f>
        <v/>
      </c>
      <c r="M72" s="51">
        <v>19</v>
      </c>
      <c r="N72" s="28"/>
      <c r="O72" s="49" t="str">
        <f>IF(R72&lt;&gt;"",_xlfn.RANK.EQ(R72,R54:R93,0),"")</f>
        <v/>
      </c>
      <c r="P72" s="24" t="str">
        <f>IF(K72="","",VLOOKUP(L72,G54:J93,2,0))</f>
        <v/>
      </c>
      <c r="Q72" s="24" t="str">
        <f>IF(K72="","",VLOOKUP(P72,LISTAS!$F$5:$G$304,2,0))</f>
        <v/>
      </c>
      <c r="R72" s="38" t="str">
        <f>IF(K72="","",VLOOKUP(L72,G54:J93,4,0))</f>
        <v/>
      </c>
      <c r="S72" s="25" t="str">
        <f t="shared" si="13"/>
        <v/>
      </c>
      <c r="T72" s="25" t="str">
        <f t="shared" si="12"/>
        <v/>
      </c>
    </row>
    <row r="73" spans="2:20" s="5" customFormat="1" ht="18.75" customHeight="1" x14ac:dyDescent="0.3">
      <c r="B73" s="53"/>
      <c r="C73" s="53" t="str">
        <f>IF(B73="","",VLOOKUP(B73,LISTAS!$F$5:$I$304,2,0))</f>
        <v/>
      </c>
      <c r="D73" s="53" t="str">
        <f>IF(B73="","",VLOOKUP(B73,LISTAS!$F$5:$I$304,4,0))</f>
        <v/>
      </c>
      <c r="E73" s="54" t="s">
        <v>37</v>
      </c>
      <c r="G73" s="50" t="str">
        <f t="shared" si="7"/>
        <v/>
      </c>
      <c r="H73" s="34" t="str">
        <f t="shared" si="8"/>
        <v/>
      </c>
      <c r="I73" s="34" t="str">
        <f t="shared" si="9"/>
        <v/>
      </c>
      <c r="J73" s="50" t="str">
        <f t="shared" si="10"/>
        <v/>
      </c>
      <c r="K73" s="50" t="str">
        <f t="shared" si="11"/>
        <v/>
      </c>
      <c r="L73" s="50" t="str">
        <f>IF(K73="","",LARGE(K54:K93,M73))</f>
        <v/>
      </c>
      <c r="M73" s="51">
        <v>20</v>
      </c>
      <c r="N73" s="28"/>
      <c r="O73" s="49" t="str">
        <f>IF(R73&lt;&gt;"",_xlfn.RANK.EQ(R73,R54:R93,0),"")</f>
        <v/>
      </c>
      <c r="P73" s="24" t="str">
        <f>IF(K73="","",VLOOKUP(L73,G54:J93,2,0))</f>
        <v/>
      </c>
      <c r="Q73" s="24" t="str">
        <f>IF(K73="","",VLOOKUP(P73,LISTAS!$F$5:$G$304,2,0))</f>
        <v/>
      </c>
      <c r="R73" s="38" t="str">
        <f>IF(K73="","",VLOOKUP(L73,G54:J93,4,0))</f>
        <v/>
      </c>
      <c r="S73" s="25" t="str">
        <f t="shared" si="13"/>
        <v/>
      </c>
      <c r="T73" s="25" t="str">
        <f t="shared" si="12"/>
        <v/>
      </c>
    </row>
    <row r="74" spans="2:20" s="5" customFormat="1" ht="18.75" customHeight="1" x14ac:dyDescent="0.3">
      <c r="B74" s="53"/>
      <c r="C74" s="53" t="str">
        <f>IF(B74="","",VLOOKUP(B74,LISTAS!$F$5:$I$304,2,0))</f>
        <v/>
      </c>
      <c r="D74" s="53" t="str">
        <f>IF(B74="","",VLOOKUP(B74,LISTAS!$F$5:$I$304,4,0))</f>
        <v/>
      </c>
      <c r="E74" s="54" t="s">
        <v>37</v>
      </c>
      <c r="G74" s="50" t="str">
        <f t="shared" si="7"/>
        <v/>
      </c>
      <c r="H74" s="34" t="str">
        <f t="shared" si="8"/>
        <v/>
      </c>
      <c r="I74" s="34" t="str">
        <f t="shared" si="9"/>
        <v/>
      </c>
      <c r="J74" s="50" t="str">
        <f t="shared" si="10"/>
        <v/>
      </c>
      <c r="K74" s="50" t="str">
        <f t="shared" si="11"/>
        <v/>
      </c>
      <c r="L74" s="50" t="str">
        <f>IF(K74="","",LARGE(K54:K93,M74))</f>
        <v/>
      </c>
      <c r="M74" s="51">
        <v>21</v>
      </c>
      <c r="N74" s="28"/>
      <c r="O74" s="49" t="str">
        <f>IF(R74&lt;&gt;"",_xlfn.RANK.EQ(R74,R54:R93,0),"")</f>
        <v/>
      </c>
      <c r="P74" s="24" t="str">
        <f>IF(K74="","",VLOOKUP(L74,G54:J93,2,0))</f>
        <v/>
      </c>
      <c r="Q74" s="24" t="str">
        <f>IF(K74="","",VLOOKUP(P74,LISTAS!$F$5:$G$304,2,0))</f>
        <v/>
      </c>
      <c r="R74" s="38" t="str">
        <f>IF(K74="","",VLOOKUP(L74,G54:J93,4,0))</f>
        <v/>
      </c>
      <c r="S74" s="25" t="str">
        <f t="shared" si="13"/>
        <v/>
      </c>
      <c r="T74" s="25" t="str">
        <f t="shared" si="12"/>
        <v/>
      </c>
    </row>
    <row r="75" spans="2:20" s="5" customFormat="1" ht="18.75" customHeight="1" x14ac:dyDescent="0.3">
      <c r="B75" s="53"/>
      <c r="C75" s="53" t="str">
        <f>IF(B75="","",VLOOKUP(B75,LISTAS!$F$5:$I$304,2,0))</f>
        <v/>
      </c>
      <c r="D75" s="53" t="str">
        <f>IF(B75="","",VLOOKUP(B75,LISTAS!$F$5:$I$304,4,0))</f>
        <v/>
      </c>
      <c r="E75" s="54" t="s">
        <v>37</v>
      </c>
      <c r="G75" s="50" t="str">
        <f t="shared" si="7"/>
        <v/>
      </c>
      <c r="H75" s="34" t="str">
        <f t="shared" si="8"/>
        <v/>
      </c>
      <c r="I75" s="34" t="str">
        <f t="shared" si="9"/>
        <v/>
      </c>
      <c r="J75" s="50" t="str">
        <f t="shared" si="10"/>
        <v/>
      </c>
      <c r="K75" s="50" t="str">
        <f t="shared" si="11"/>
        <v/>
      </c>
      <c r="L75" s="50" t="str">
        <f>IF(K75="","",LARGE(K54:K93,M75))</f>
        <v/>
      </c>
      <c r="M75" s="51">
        <v>22</v>
      </c>
      <c r="N75" s="28"/>
      <c r="O75" s="49" t="str">
        <f>IF(R75&lt;&gt;"",_xlfn.RANK.EQ(R75,R54:R93,0),"")</f>
        <v/>
      </c>
      <c r="P75" s="24" t="str">
        <f>IF(K75="","",VLOOKUP(L75,G54:J93,2,0))</f>
        <v/>
      </c>
      <c r="Q75" s="24" t="str">
        <f>IF(K75="","",VLOOKUP(P75,LISTAS!$F$5:$G$304,2,0))</f>
        <v/>
      </c>
      <c r="R75" s="38" t="str">
        <f>IF(K75="","",VLOOKUP(L75,G54:J93,4,0))</f>
        <v/>
      </c>
      <c r="S75" s="25" t="str">
        <f t="shared" si="13"/>
        <v/>
      </c>
      <c r="T75" s="25" t="str">
        <f t="shared" si="12"/>
        <v/>
      </c>
    </row>
    <row r="76" spans="2:20" s="5" customFormat="1" ht="18.75" customHeight="1" x14ac:dyDescent="0.3">
      <c r="B76" s="53"/>
      <c r="C76" s="53" t="str">
        <f>IF(B76="","",VLOOKUP(B76,LISTAS!$F$5:$I$304,2,0))</f>
        <v/>
      </c>
      <c r="D76" s="53" t="str">
        <f>IF(B76="","",VLOOKUP(B76,LISTAS!$F$5:$I$304,4,0))</f>
        <v/>
      </c>
      <c r="E76" s="54" t="s">
        <v>37</v>
      </c>
      <c r="G76" s="50" t="str">
        <f t="shared" si="7"/>
        <v/>
      </c>
      <c r="H76" s="34" t="str">
        <f t="shared" si="8"/>
        <v/>
      </c>
      <c r="I76" s="34" t="str">
        <f t="shared" si="9"/>
        <v/>
      </c>
      <c r="J76" s="50" t="str">
        <f t="shared" si="10"/>
        <v/>
      </c>
      <c r="K76" s="50" t="str">
        <f t="shared" si="11"/>
        <v/>
      </c>
      <c r="L76" s="50" t="str">
        <f>IF(K76="","",LARGE(K54:K93,M76))</f>
        <v/>
      </c>
      <c r="M76" s="51">
        <v>23</v>
      </c>
      <c r="N76" s="28"/>
      <c r="O76" s="49" t="str">
        <f>IF(R76&lt;&gt;"",_xlfn.RANK.EQ(R76,R54:R93,0),"")</f>
        <v/>
      </c>
      <c r="P76" s="24" t="str">
        <f>IF(K76="","",VLOOKUP(L76,G54:J93,2,0))</f>
        <v/>
      </c>
      <c r="Q76" s="24" t="str">
        <f>IF(K76="","",VLOOKUP(P76,LISTAS!$F$5:$G$304,2,0))</f>
        <v/>
      </c>
      <c r="R76" s="38" t="str">
        <f>IF(K76="","",VLOOKUP(L76,G54:J93,4,0))</f>
        <v/>
      </c>
      <c r="S76" s="25" t="str">
        <f t="shared" si="13"/>
        <v/>
      </c>
      <c r="T76" s="25" t="str">
        <f t="shared" si="12"/>
        <v/>
      </c>
    </row>
    <row r="77" spans="2:20" s="5" customFormat="1" ht="18.75" customHeight="1" x14ac:dyDescent="0.3">
      <c r="B77" s="53"/>
      <c r="C77" s="53" t="str">
        <f>IF(B77="","",VLOOKUP(B77,LISTAS!$F$5:$I$304,2,0))</f>
        <v/>
      </c>
      <c r="D77" s="53" t="str">
        <f>IF(B77="","",VLOOKUP(B77,LISTAS!$F$5:$I$304,4,0))</f>
        <v/>
      </c>
      <c r="E77" s="54" t="s">
        <v>37</v>
      </c>
      <c r="G77" s="50" t="str">
        <f t="shared" si="7"/>
        <v/>
      </c>
      <c r="H77" s="34" t="str">
        <f t="shared" si="8"/>
        <v/>
      </c>
      <c r="I77" s="34" t="str">
        <f t="shared" si="9"/>
        <v/>
      </c>
      <c r="J77" s="50" t="str">
        <f t="shared" si="10"/>
        <v/>
      </c>
      <c r="K77" s="50" t="str">
        <f t="shared" si="11"/>
        <v/>
      </c>
      <c r="L77" s="50" t="str">
        <f>IF(K77="","",LARGE(K54:K93,M77))</f>
        <v/>
      </c>
      <c r="M77" s="51">
        <v>24</v>
      </c>
      <c r="N77" s="28"/>
      <c r="O77" s="49" t="str">
        <f>IF(R77&lt;&gt;"",_xlfn.RANK.EQ(R77,R54:R93,0),"")</f>
        <v/>
      </c>
      <c r="P77" s="24" t="str">
        <f>IF(K77="","",VLOOKUP(L77,G54:J93,2,0))</f>
        <v/>
      </c>
      <c r="Q77" s="24" t="str">
        <f>IF(K77="","",VLOOKUP(P77,LISTAS!$F$5:$G$304,2,0))</f>
        <v/>
      </c>
      <c r="R77" s="38" t="str">
        <f>IF(K77="","",VLOOKUP(L77,G54:J93,4,0))</f>
        <v/>
      </c>
      <c r="S77" s="25" t="str">
        <f t="shared" si="13"/>
        <v/>
      </c>
      <c r="T77" s="25" t="str">
        <f t="shared" si="12"/>
        <v/>
      </c>
    </row>
    <row r="78" spans="2:20" s="5" customFormat="1" ht="18.75" customHeight="1" x14ac:dyDescent="0.3">
      <c r="B78" s="53"/>
      <c r="C78" s="53" t="str">
        <f>IF(B78="","",VLOOKUP(B78,LISTAS!$F$5:$I$304,2,0))</f>
        <v/>
      </c>
      <c r="D78" s="53" t="str">
        <f>IF(B78="","",VLOOKUP(B78,LISTAS!$F$5:$I$304,4,0))</f>
        <v/>
      </c>
      <c r="E78" s="54" t="s">
        <v>37</v>
      </c>
      <c r="G78" s="50" t="str">
        <f t="shared" si="7"/>
        <v/>
      </c>
      <c r="H78" s="34" t="str">
        <f t="shared" si="8"/>
        <v/>
      </c>
      <c r="I78" s="34" t="str">
        <f t="shared" si="9"/>
        <v/>
      </c>
      <c r="J78" s="50" t="str">
        <f t="shared" si="10"/>
        <v/>
      </c>
      <c r="K78" s="50" t="str">
        <f t="shared" si="11"/>
        <v/>
      </c>
      <c r="L78" s="50" t="str">
        <f>IF(K78="","",LARGE(K54:K93,M78))</f>
        <v/>
      </c>
      <c r="M78" s="51">
        <v>25</v>
      </c>
      <c r="N78" s="28"/>
      <c r="O78" s="49" t="str">
        <f>IF(R78&lt;&gt;"",_xlfn.RANK.EQ(R78,R54:R93,0),"")</f>
        <v/>
      </c>
      <c r="P78" s="24" t="str">
        <f>IF(K78="","",VLOOKUP(L78,G54:J93,2,0))</f>
        <v/>
      </c>
      <c r="Q78" s="24" t="str">
        <f>IF(K78="","",VLOOKUP(P78,LISTAS!$F$5:$G$304,2,0))</f>
        <v/>
      </c>
      <c r="R78" s="38" t="str">
        <f>IF(K78="","",VLOOKUP(L78,G54:J93,4,0))</f>
        <v/>
      </c>
      <c r="S78" s="25" t="str">
        <f t="shared" si="13"/>
        <v/>
      </c>
      <c r="T78" s="25" t="str">
        <f t="shared" si="12"/>
        <v/>
      </c>
    </row>
    <row r="79" spans="2:20" s="5" customFormat="1" ht="18.75" customHeight="1" x14ac:dyDescent="0.3">
      <c r="B79" s="53"/>
      <c r="C79" s="53" t="str">
        <f>IF(B79="","",VLOOKUP(B79,LISTAS!$F$5:$I$304,2,0))</f>
        <v/>
      </c>
      <c r="D79" s="53" t="str">
        <f>IF(B79="","",VLOOKUP(B79,LISTAS!$F$5:$I$304,4,0))</f>
        <v/>
      </c>
      <c r="E79" s="54" t="s">
        <v>37</v>
      </c>
      <c r="G79" s="50" t="str">
        <f t="shared" si="7"/>
        <v/>
      </c>
      <c r="H79" s="34" t="str">
        <f t="shared" si="8"/>
        <v/>
      </c>
      <c r="I79" s="34" t="str">
        <f t="shared" si="9"/>
        <v/>
      </c>
      <c r="J79" s="50" t="str">
        <f t="shared" si="10"/>
        <v/>
      </c>
      <c r="K79" s="50" t="str">
        <f t="shared" si="11"/>
        <v/>
      </c>
      <c r="L79" s="50" t="str">
        <f>IF(K79="","",LARGE(K54:K93,M79))</f>
        <v/>
      </c>
      <c r="M79" s="51">
        <v>26</v>
      </c>
      <c r="N79" s="28"/>
      <c r="O79" s="49" t="str">
        <f>IF(R79&lt;&gt;"",_xlfn.RANK.EQ(R79,R54:R93,0),"")</f>
        <v/>
      </c>
      <c r="P79" s="24" t="str">
        <f>IF(K79="","",VLOOKUP(L79,G54:J93,2,0))</f>
        <v/>
      </c>
      <c r="Q79" s="24" t="str">
        <f>IF(K79="","",VLOOKUP(P79,LISTAS!$F$5:$G$304,2,0))</f>
        <v/>
      </c>
      <c r="R79" s="38" t="str">
        <f>IF(K79="","",VLOOKUP(L79,G54:J93,4,0))</f>
        <v/>
      </c>
      <c r="S79" s="25" t="str">
        <f t="shared" si="13"/>
        <v/>
      </c>
      <c r="T79" s="25" t="str">
        <f t="shared" si="12"/>
        <v/>
      </c>
    </row>
    <row r="80" spans="2:20" s="5" customFormat="1" ht="18.75" customHeight="1" x14ac:dyDescent="0.3">
      <c r="B80" s="53"/>
      <c r="C80" s="53" t="str">
        <f>IF(B80="","",VLOOKUP(B80,LISTAS!$F$5:$I$304,2,0))</f>
        <v/>
      </c>
      <c r="D80" s="53" t="str">
        <f>IF(B80="","",VLOOKUP(B80,LISTAS!$F$5:$I$304,4,0))</f>
        <v/>
      </c>
      <c r="E80" s="54" t="s">
        <v>37</v>
      </c>
      <c r="G80" s="50" t="str">
        <f t="shared" si="7"/>
        <v/>
      </c>
      <c r="H80" s="34" t="str">
        <f t="shared" si="8"/>
        <v/>
      </c>
      <c r="I80" s="34" t="str">
        <f t="shared" si="9"/>
        <v/>
      </c>
      <c r="J80" s="50" t="str">
        <f t="shared" si="10"/>
        <v/>
      </c>
      <c r="K80" s="50" t="str">
        <f t="shared" si="11"/>
        <v/>
      </c>
      <c r="L80" s="50" t="str">
        <f>IF(K80="","",LARGE(K54:K93,M80))</f>
        <v/>
      </c>
      <c r="M80" s="51">
        <v>27</v>
      </c>
      <c r="N80" s="28"/>
      <c r="O80" s="49" t="str">
        <f>IF(R80&lt;&gt;"",_xlfn.RANK.EQ(R80,R54:R93,0),"")</f>
        <v/>
      </c>
      <c r="P80" s="24" t="str">
        <f>IF(K80="","",VLOOKUP(L80,G54:J93,2,0))</f>
        <v/>
      </c>
      <c r="Q80" s="24" t="str">
        <f>IF(K80="","",VLOOKUP(P80,LISTAS!$F$5:$G$304,2,0))</f>
        <v/>
      </c>
      <c r="R80" s="38" t="str">
        <f>IF(K80="","",VLOOKUP(L80,G54:J93,4,0))</f>
        <v/>
      </c>
      <c r="S80" s="25" t="str">
        <f t="shared" si="13"/>
        <v/>
      </c>
      <c r="T80" s="25" t="str">
        <f t="shared" si="12"/>
        <v/>
      </c>
    </row>
    <row r="81" spans="2:20" s="5" customFormat="1" ht="18.75" customHeight="1" x14ac:dyDescent="0.3">
      <c r="B81" s="53"/>
      <c r="C81" s="53" t="str">
        <f>IF(B81="","",VLOOKUP(B81,LISTAS!$F$5:$I$304,2,0))</f>
        <v/>
      </c>
      <c r="D81" s="53" t="str">
        <f>IF(B81="","",VLOOKUP(B81,LISTAS!$F$5:$I$304,4,0))</f>
        <v/>
      </c>
      <c r="E81" s="54" t="s">
        <v>37</v>
      </c>
      <c r="G81" s="50" t="str">
        <f t="shared" si="7"/>
        <v/>
      </c>
      <c r="H81" s="34" t="str">
        <f t="shared" si="8"/>
        <v/>
      </c>
      <c r="I81" s="34" t="str">
        <f t="shared" si="9"/>
        <v/>
      </c>
      <c r="J81" s="50" t="str">
        <f t="shared" si="10"/>
        <v/>
      </c>
      <c r="K81" s="50" t="str">
        <f t="shared" si="11"/>
        <v/>
      </c>
      <c r="L81" s="50" t="str">
        <f>IF(K81="","",LARGE(K54:K93,M81))</f>
        <v/>
      </c>
      <c r="M81" s="51">
        <v>28</v>
      </c>
      <c r="N81" s="28"/>
      <c r="O81" s="49" t="str">
        <f>IF(R81&lt;&gt;"",_xlfn.RANK.EQ(R81,R54:R93,0),"")</f>
        <v/>
      </c>
      <c r="P81" s="24" t="str">
        <f>IF(K81="","",VLOOKUP(L81,G54:J93,2,0))</f>
        <v/>
      </c>
      <c r="Q81" s="24" t="str">
        <f>IF(K81="","",VLOOKUP(P81,LISTAS!$F$5:$G$304,2,0))</f>
        <v/>
      </c>
      <c r="R81" s="38" t="str">
        <f>IF(K81="","",VLOOKUP(L81,G54:J93,4,0))</f>
        <v/>
      </c>
      <c r="S81" s="25" t="str">
        <f t="shared" si="13"/>
        <v/>
      </c>
      <c r="T81" s="25" t="str">
        <f t="shared" si="12"/>
        <v/>
      </c>
    </row>
    <row r="82" spans="2:20" s="5" customFormat="1" ht="18.75" customHeight="1" x14ac:dyDescent="0.3">
      <c r="B82" s="53"/>
      <c r="C82" s="53" t="str">
        <f>IF(B82="","",VLOOKUP(B82,LISTAS!$F$5:$I$304,2,0))</f>
        <v/>
      </c>
      <c r="D82" s="53" t="str">
        <f>IF(B82="","",VLOOKUP(B82,LISTAS!$F$5:$I$304,4,0))</f>
        <v/>
      </c>
      <c r="E82" s="54" t="s">
        <v>37</v>
      </c>
      <c r="G82" s="50" t="str">
        <f t="shared" si="7"/>
        <v/>
      </c>
      <c r="H82" s="34" t="str">
        <f t="shared" si="8"/>
        <v/>
      </c>
      <c r="I82" s="34" t="str">
        <f t="shared" si="9"/>
        <v/>
      </c>
      <c r="J82" s="50" t="str">
        <f t="shared" si="10"/>
        <v/>
      </c>
      <c r="K82" s="50" t="str">
        <f t="shared" si="11"/>
        <v/>
      </c>
      <c r="L82" s="50" t="str">
        <f>IF(K82="","",LARGE(K54:K93,M82))</f>
        <v/>
      </c>
      <c r="M82" s="51">
        <v>29</v>
      </c>
      <c r="N82" s="28"/>
      <c r="O82" s="49" t="str">
        <f>IF(R82&lt;&gt;"",_xlfn.RANK.EQ(R82,R54:R93,0),"")</f>
        <v/>
      </c>
      <c r="P82" s="24" t="str">
        <f>IF(K82="","",VLOOKUP(L82,G54:J93,2,0))</f>
        <v/>
      </c>
      <c r="Q82" s="24" t="str">
        <f>IF(K82="","",VLOOKUP(P82,LISTAS!$F$5:$G$304,2,0))</f>
        <v/>
      </c>
      <c r="R82" s="38" t="str">
        <f>IF(K82="","",VLOOKUP(L82,G54:J93,4,0))</f>
        <v/>
      </c>
      <c r="S82" s="25" t="str">
        <f t="shared" si="13"/>
        <v/>
      </c>
      <c r="T82" s="25" t="str">
        <f t="shared" si="12"/>
        <v/>
      </c>
    </row>
    <row r="83" spans="2:20" s="5" customFormat="1" ht="18.75" customHeight="1" x14ac:dyDescent="0.3">
      <c r="B83" s="53"/>
      <c r="C83" s="53" t="str">
        <f>IF(B83="","",VLOOKUP(B83,LISTAS!$F$5:$I$304,2,0))</f>
        <v/>
      </c>
      <c r="D83" s="53" t="str">
        <f>IF(B83="","",VLOOKUP(B83,LISTAS!$F$5:$I$304,4,0))</f>
        <v/>
      </c>
      <c r="E83" s="54" t="s">
        <v>37</v>
      </c>
      <c r="G83" s="50" t="str">
        <f t="shared" si="7"/>
        <v/>
      </c>
      <c r="H83" s="34" t="str">
        <f t="shared" si="8"/>
        <v/>
      </c>
      <c r="I83" s="34" t="str">
        <f t="shared" si="9"/>
        <v/>
      </c>
      <c r="J83" s="50" t="str">
        <f t="shared" si="10"/>
        <v/>
      </c>
      <c r="K83" s="50" t="str">
        <f t="shared" si="11"/>
        <v/>
      </c>
      <c r="L83" s="50" t="str">
        <f>IF(K83="","",LARGE(K54:K93,M83))</f>
        <v/>
      </c>
      <c r="M83" s="51">
        <v>30</v>
      </c>
      <c r="N83" s="28"/>
      <c r="O83" s="49" t="str">
        <f>IF(R83&lt;&gt;"",_xlfn.RANK.EQ(R83,R54:R93,0),"")</f>
        <v/>
      </c>
      <c r="P83" s="24" t="str">
        <f>IF(K83="","",VLOOKUP(L83,G54:J93,2,0))</f>
        <v/>
      </c>
      <c r="Q83" s="24" t="str">
        <f>IF(K83="","",VLOOKUP(P83,LISTAS!$F$5:$G$304,2,0))</f>
        <v/>
      </c>
      <c r="R83" s="38" t="str">
        <f>IF(K83="","",VLOOKUP(L83,G54:J93,4,0))</f>
        <v/>
      </c>
      <c r="S83" s="25" t="str">
        <f t="shared" si="13"/>
        <v/>
      </c>
      <c r="T83" s="25" t="str">
        <f t="shared" si="12"/>
        <v/>
      </c>
    </row>
    <row r="84" spans="2:20" s="5" customFormat="1" ht="18.75" customHeight="1" x14ac:dyDescent="0.3">
      <c r="B84" s="53"/>
      <c r="C84" s="53" t="str">
        <f>IF(B84="","",VLOOKUP(B84,LISTAS!$F$5:$I$304,2,0))</f>
        <v/>
      </c>
      <c r="D84" s="53" t="str">
        <f>IF(B84="","",VLOOKUP(B84,LISTAS!$F$5:$I$304,4,0))</f>
        <v/>
      </c>
      <c r="E84" s="54" t="s">
        <v>37</v>
      </c>
      <c r="G84" s="50" t="str">
        <f t="shared" si="7"/>
        <v/>
      </c>
      <c r="H84" s="34" t="str">
        <f t="shared" si="8"/>
        <v/>
      </c>
      <c r="I84" s="34" t="str">
        <f t="shared" si="9"/>
        <v/>
      </c>
      <c r="J84" s="50" t="str">
        <f t="shared" si="10"/>
        <v/>
      </c>
      <c r="K84" s="50" t="str">
        <f t="shared" si="11"/>
        <v/>
      </c>
      <c r="L84" s="50" t="str">
        <f>IF(K84="","",LARGE(K54:K93,M84))</f>
        <v/>
      </c>
      <c r="M84" s="51">
        <v>31</v>
      </c>
      <c r="N84" s="28"/>
      <c r="O84" s="49" t="str">
        <f>IF(R84&lt;&gt;"",_xlfn.RANK.EQ(R84,R54:R93,0),"")</f>
        <v/>
      </c>
      <c r="P84" s="24" t="str">
        <f>IF(K84="","",VLOOKUP(L84,G54:J93,2,0))</f>
        <v/>
      </c>
      <c r="Q84" s="24" t="str">
        <f>IF(K84="","",VLOOKUP(P84,LISTAS!$F$5:$G$304,2,0))</f>
        <v/>
      </c>
      <c r="R84" s="38" t="str">
        <f>IF(K84="","",VLOOKUP(L84,G54:J93,4,0))</f>
        <v/>
      </c>
      <c r="S84" s="25" t="str">
        <f t="shared" si="13"/>
        <v/>
      </c>
      <c r="T84" s="25" t="str">
        <f t="shared" si="12"/>
        <v/>
      </c>
    </row>
    <row r="85" spans="2:20" s="5" customFormat="1" ht="18.75" customHeight="1" x14ac:dyDescent="0.3">
      <c r="B85" s="53"/>
      <c r="C85" s="53" t="str">
        <f>IF(B85="","",VLOOKUP(B85,LISTAS!$F$5:$I$304,2,0))</f>
        <v/>
      </c>
      <c r="D85" s="53" t="str">
        <f>IF(B85="","",VLOOKUP(B85,LISTAS!$F$5:$I$304,4,0))</f>
        <v/>
      </c>
      <c r="E85" s="54" t="s">
        <v>37</v>
      </c>
      <c r="G85" s="50" t="str">
        <f t="shared" si="7"/>
        <v/>
      </c>
      <c r="H85" s="34" t="str">
        <f t="shared" si="8"/>
        <v/>
      </c>
      <c r="I85" s="34" t="str">
        <f t="shared" si="9"/>
        <v/>
      </c>
      <c r="J85" s="50" t="str">
        <f t="shared" si="10"/>
        <v/>
      </c>
      <c r="K85" s="50" t="str">
        <f t="shared" si="11"/>
        <v/>
      </c>
      <c r="L85" s="50" t="str">
        <f>IF(K85="","",LARGE(K54:K93,M85))</f>
        <v/>
      </c>
      <c r="M85" s="51">
        <v>32</v>
      </c>
      <c r="N85" s="28"/>
      <c r="O85" s="49" t="str">
        <f>IF(R85&lt;&gt;"",_xlfn.RANK.EQ(R85,R54:R93,0),"")</f>
        <v/>
      </c>
      <c r="P85" s="24" t="str">
        <f>IF(K85="","",VLOOKUP(L85,G54:J93,2,0))</f>
        <v/>
      </c>
      <c r="Q85" s="24" t="str">
        <f>IF(K85="","",VLOOKUP(P85,LISTAS!$F$5:$G$304,2,0))</f>
        <v/>
      </c>
      <c r="R85" s="38" t="str">
        <f>IF(K85="","",VLOOKUP(L85,G54:J93,4,0))</f>
        <v/>
      </c>
      <c r="S85" s="25" t="str">
        <f t="shared" si="13"/>
        <v/>
      </c>
      <c r="T85" s="25" t="str">
        <f t="shared" si="12"/>
        <v/>
      </c>
    </row>
    <row r="86" spans="2:20" s="5" customFormat="1" ht="18.75" customHeight="1" x14ac:dyDescent="0.3">
      <c r="B86" s="53"/>
      <c r="C86" s="53" t="str">
        <f>IF(B86="","",VLOOKUP(B86,LISTAS!$F$5:$I$304,2,0))</f>
        <v/>
      </c>
      <c r="D86" s="53" t="str">
        <f>IF(B86="","",VLOOKUP(B86,LISTAS!$F$5:$I$304,4,0))</f>
        <v/>
      </c>
      <c r="E86" s="54" t="s">
        <v>37</v>
      </c>
      <c r="G86" s="50" t="str">
        <f t="shared" si="7"/>
        <v/>
      </c>
      <c r="H86" s="34" t="str">
        <f t="shared" si="8"/>
        <v/>
      </c>
      <c r="I86" s="34" t="str">
        <f t="shared" si="9"/>
        <v/>
      </c>
      <c r="J86" s="50" t="str">
        <f t="shared" si="10"/>
        <v/>
      </c>
      <c r="K86" s="50" t="str">
        <f t="shared" si="11"/>
        <v/>
      </c>
      <c r="L86" s="50" t="str">
        <f>IF(K86="","",LARGE(K54:K93,M86))</f>
        <v/>
      </c>
      <c r="M86" s="51">
        <v>33</v>
      </c>
      <c r="N86" s="28"/>
      <c r="O86" s="49" t="str">
        <f>IF(R86&lt;&gt;"",_xlfn.RANK.EQ(R86,R54:R93,0),"")</f>
        <v/>
      </c>
      <c r="P86" s="24" t="str">
        <f>IF(K86="","",VLOOKUP(L86,G54:J93,2,0))</f>
        <v/>
      </c>
      <c r="Q86" s="24" t="str">
        <f>IF(K86="","",VLOOKUP(P86,LISTAS!$F$5:$G$304,2,0))</f>
        <v/>
      </c>
      <c r="R86" s="38" t="str">
        <f>IF(K86="","",VLOOKUP(L86,G54:J93,4,0))</f>
        <v/>
      </c>
      <c r="S86" s="25" t="str">
        <f t="shared" si="13"/>
        <v/>
      </c>
      <c r="T86" s="25" t="str">
        <f t="shared" si="12"/>
        <v/>
      </c>
    </row>
    <row r="87" spans="2:20" s="5" customFormat="1" ht="18.75" customHeight="1" x14ac:dyDescent="0.3">
      <c r="B87" s="53"/>
      <c r="C87" s="53" t="str">
        <f>IF(B87="","",VLOOKUP(B87,LISTAS!$F$5:$I$304,2,0))</f>
        <v/>
      </c>
      <c r="D87" s="53" t="str">
        <f>IF(B87="","",VLOOKUP(B87,LISTAS!$F$5:$I$304,4,0))</f>
        <v/>
      </c>
      <c r="E87" s="54" t="s">
        <v>37</v>
      </c>
      <c r="G87" s="50" t="str">
        <f t="shared" si="7"/>
        <v/>
      </c>
      <c r="H87" s="34" t="str">
        <f t="shared" si="8"/>
        <v/>
      </c>
      <c r="I87" s="34" t="str">
        <f t="shared" si="9"/>
        <v/>
      </c>
      <c r="J87" s="50" t="str">
        <f t="shared" si="10"/>
        <v/>
      </c>
      <c r="K87" s="50" t="str">
        <f t="shared" si="11"/>
        <v/>
      </c>
      <c r="L87" s="50" t="str">
        <f>IF(K87="","",LARGE(K54:K93,M87))</f>
        <v/>
      </c>
      <c r="M87" s="51">
        <v>34</v>
      </c>
      <c r="N87" s="28"/>
      <c r="O87" s="49" t="str">
        <f>IF(R87&lt;&gt;"",_xlfn.RANK.EQ(R87,R54:R93,0),"")</f>
        <v/>
      </c>
      <c r="P87" s="24" t="str">
        <f>IF(K87="","",VLOOKUP(L87,G54:J93,2,0))</f>
        <v/>
      </c>
      <c r="Q87" s="24" t="str">
        <f>IF(K87="","",VLOOKUP(P87,LISTAS!$F$5:$G$304,2,0))</f>
        <v/>
      </c>
      <c r="R87" s="38" t="str">
        <f>IF(K87="","",VLOOKUP(L87,G54:J93,4,0))</f>
        <v/>
      </c>
      <c r="S87" s="25" t="str">
        <f t="shared" si="13"/>
        <v/>
      </c>
      <c r="T87" s="25" t="str">
        <f t="shared" si="12"/>
        <v/>
      </c>
    </row>
    <row r="88" spans="2:20" s="5" customFormat="1" ht="18.75" customHeight="1" x14ac:dyDescent="0.3">
      <c r="B88" s="53"/>
      <c r="C88" s="53" t="str">
        <f>IF(B88="","",VLOOKUP(B88,LISTAS!$F$5:$I$304,2,0))</f>
        <v/>
      </c>
      <c r="D88" s="53" t="str">
        <f>IF(B88="","",VLOOKUP(B88,LISTAS!$F$5:$I$304,4,0))</f>
        <v/>
      </c>
      <c r="E88" s="54" t="s">
        <v>37</v>
      </c>
      <c r="G88" s="50" t="str">
        <f t="shared" si="7"/>
        <v/>
      </c>
      <c r="H88" s="34" t="str">
        <f t="shared" si="8"/>
        <v/>
      </c>
      <c r="I88" s="34" t="str">
        <f t="shared" si="9"/>
        <v/>
      </c>
      <c r="J88" s="50" t="str">
        <f t="shared" si="10"/>
        <v/>
      </c>
      <c r="K88" s="50" t="str">
        <f t="shared" si="11"/>
        <v/>
      </c>
      <c r="L88" s="50" t="str">
        <f>IF(K88="","",LARGE(K54:K93,M88))</f>
        <v/>
      </c>
      <c r="M88" s="51">
        <v>35</v>
      </c>
      <c r="N88" s="28"/>
      <c r="O88" s="49" t="str">
        <f>IF(R88&lt;&gt;"",_xlfn.RANK.EQ(R88,R54:R93,0),"")</f>
        <v/>
      </c>
      <c r="P88" s="24" t="str">
        <f>IF(K88="","",VLOOKUP(L88,G54:J93,2,0))</f>
        <v/>
      </c>
      <c r="Q88" s="24" t="str">
        <f>IF(K88="","",VLOOKUP(P88,LISTAS!$F$5:$G$304,2,0))</f>
        <v/>
      </c>
      <c r="R88" s="38" t="str">
        <f>IF(K88="","",VLOOKUP(L88,G54:J93,4,0))</f>
        <v/>
      </c>
      <c r="S88" s="25" t="str">
        <f t="shared" si="13"/>
        <v/>
      </c>
      <c r="T88" s="25" t="str">
        <f t="shared" si="12"/>
        <v/>
      </c>
    </row>
    <row r="89" spans="2:20" s="5" customFormat="1" ht="18.75" customHeight="1" x14ac:dyDescent="0.3">
      <c r="B89" s="53"/>
      <c r="C89" s="53" t="str">
        <f>IF(B89="","",VLOOKUP(B89,LISTAS!$F$5:$I$304,2,0))</f>
        <v/>
      </c>
      <c r="D89" s="53" t="str">
        <f>IF(B89="","",VLOOKUP(B89,LISTAS!$F$5:$I$304,4,0))</f>
        <v/>
      </c>
      <c r="E89" s="54" t="s">
        <v>37</v>
      </c>
      <c r="G89" s="50" t="str">
        <f t="shared" si="7"/>
        <v/>
      </c>
      <c r="H89" s="34" t="str">
        <f t="shared" si="8"/>
        <v/>
      </c>
      <c r="I89" s="34" t="str">
        <f t="shared" si="9"/>
        <v/>
      </c>
      <c r="J89" s="50" t="str">
        <f t="shared" si="10"/>
        <v/>
      </c>
      <c r="K89" s="50" t="str">
        <f t="shared" si="11"/>
        <v/>
      </c>
      <c r="L89" s="50" t="str">
        <f>IF(K89="","",LARGE(K54:K93,M89))</f>
        <v/>
      </c>
      <c r="M89" s="51">
        <v>36</v>
      </c>
      <c r="N89" s="28"/>
      <c r="O89" s="49" t="str">
        <f>IF(R89&lt;&gt;"",_xlfn.RANK.EQ(R89,R54:R93,0),"")</f>
        <v/>
      </c>
      <c r="P89" s="24" t="str">
        <f>IF(K89="","",VLOOKUP(L89,G54:J93,2,0))</f>
        <v/>
      </c>
      <c r="Q89" s="24" t="str">
        <f>IF(K89="","",VLOOKUP(P89,LISTAS!$F$5:$G$304,2,0))</f>
        <v/>
      </c>
      <c r="R89" s="38" t="str">
        <f>IF(K89="","",VLOOKUP(L89,G54:J93,4,0))</f>
        <v/>
      </c>
      <c r="S89" s="25" t="str">
        <f t="shared" si="13"/>
        <v/>
      </c>
      <c r="T89" s="25" t="str">
        <f t="shared" si="12"/>
        <v/>
      </c>
    </row>
    <row r="90" spans="2:20" s="5" customFormat="1" ht="18.75" customHeight="1" x14ac:dyDescent="0.3">
      <c r="B90" s="53"/>
      <c r="C90" s="53" t="str">
        <f>IF(B90="","",VLOOKUP(B90,LISTAS!$F$5:$I$304,2,0))</f>
        <v/>
      </c>
      <c r="D90" s="53" t="str">
        <f>IF(B90="","",VLOOKUP(B90,LISTAS!$F$5:$I$304,4,0))</f>
        <v/>
      </c>
      <c r="E90" s="54" t="s">
        <v>37</v>
      </c>
      <c r="G90" s="50" t="str">
        <f t="shared" si="7"/>
        <v/>
      </c>
      <c r="H90" s="34" t="str">
        <f t="shared" si="8"/>
        <v/>
      </c>
      <c r="I90" s="34" t="str">
        <f t="shared" si="9"/>
        <v/>
      </c>
      <c r="J90" s="50" t="str">
        <f t="shared" si="10"/>
        <v/>
      </c>
      <c r="K90" s="50" t="str">
        <f t="shared" si="11"/>
        <v/>
      </c>
      <c r="L90" s="50" t="str">
        <f>IF(K90="","",LARGE(K54:K93,M90))</f>
        <v/>
      </c>
      <c r="M90" s="51">
        <v>37</v>
      </c>
      <c r="N90" s="28"/>
      <c r="O90" s="49" t="str">
        <f>IF(R90&lt;&gt;"",_xlfn.RANK.EQ(R90,R54:R93,0),"")</f>
        <v/>
      </c>
      <c r="P90" s="24" t="str">
        <f>IF(K90="","",VLOOKUP(L90,G54:J93,2,0))</f>
        <v/>
      </c>
      <c r="Q90" s="24" t="str">
        <f>IF(K90="","",VLOOKUP(P90,LISTAS!$F$5:$G$304,2,0))</f>
        <v/>
      </c>
      <c r="R90" s="38" t="str">
        <f>IF(K90="","",VLOOKUP(L90,G54:J93,4,0))</f>
        <v/>
      </c>
      <c r="S90" s="25" t="str">
        <f t="shared" si="13"/>
        <v/>
      </c>
      <c r="T90" s="25" t="str">
        <f t="shared" si="12"/>
        <v/>
      </c>
    </row>
    <row r="91" spans="2:20" s="5" customFormat="1" ht="18.75" customHeight="1" x14ac:dyDescent="0.3">
      <c r="B91" s="53"/>
      <c r="C91" s="53" t="str">
        <f>IF(B91="","",VLOOKUP(B91,LISTAS!$F$5:$I$304,2,0))</f>
        <v/>
      </c>
      <c r="D91" s="53" t="str">
        <f>IF(B91="","",VLOOKUP(B91,LISTAS!$F$5:$I$304,4,0))</f>
        <v/>
      </c>
      <c r="E91" s="54" t="s">
        <v>37</v>
      </c>
      <c r="G91" s="50" t="str">
        <f t="shared" si="7"/>
        <v/>
      </c>
      <c r="H91" s="34" t="str">
        <f t="shared" si="8"/>
        <v/>
      </c>
      <c r="I91" s="34" t="str">
        <f t="shared" si="9"/>
        <v/>
      </c>
      <c r="J91" s="50" t="str">
        <f t="shared" si="10"/>
        <v/>
      </c>
      <c r="K91" s="50" t="str">
        <f t="shared" si="11"/>
        <v/>
      </c>
      <c r="L91" s="50" t="str">
        <f>IF(K91="","",LARGE(K54:K93,M91))</f>
        <v/>
      </c>
      <c r="M91" s="51">
        <v>38</v>
      </c>
      <c r="N91" s="28"/>
      <c r="O91" s="49" t="str">
        <f>IF(R91&lt;&gt;"",_xlfn.RANK.EQ(R91,R54:R93,0),"")</f>
        <v/>
      </c>
      <c r="P91" s="24" t="str">
        <f>IF(K91="","",VLOOKUP(L91,G54:J93,2,0))</f>
        <v/>
      </c>
      <c r="Q91" s="24" t="str">
        <f>IF(K91="","",VLOOKUP(P91,LISTAS!$F$5:$G$304,2,0))</f>
        <v/>
      </c>
      <c r="R91" s="38" t="str">
        <f>IF(K91="","",VLOOKUP(L91,G54:J93,4,0))</f>
        <v/>
      </c>
      <c r="S91" s="25" t="str">
        <f t="shared" si="13"/>
        <v/>
      </c>
      <c r="T91" s="25" t="str">
        <f t="shared" si="12"/>
        <v/>
      </c>
    </row>
    <row r="92" spans="2:20" s="5" customFormat="1" ht="18.75" customHeight="1" x14ac:dyDescent="0.3">
      <c r="B92" s="53"/>
      <c r="C92" s="53" t="str">
        <f>IF(B92="","",VLOOKUP(B92,LISTAS!$F$5:$I$304,2,0))</f>
        <v/>
      </c>
      <c r="D92" s="53" t="str">
        <f>IF(B92="","",VLOOKUP(B92,LISTAS!$F$5:$I$304,4,0))</f>
        <v/>
      </c>
      <c r="E92" s="54" t="s">
        <v>37</v>
      </c>
      <c r="G92" s="50" t="str">
        <f t="shared" si="7"/>
        <v/>
      </c>
      <c r="H92" s="34" t="str">
        <f t="shared" si="8"/>
        <v/>
      </c>
      <c r="I92" s="34" t="str">
        <f t="shared" si="9"/>
        <v/>
      </c>
      <c r="J92" s="50" t="str">
        <f t="shared" si="10"/>
        <v/>
      </c>
      <c r="K92" s="50" t="str">
        <f t="shared" si="11"/>
        <v/>
      </c>
      <c r="L92" s="50" t="str">
        <f>IF(K92="","",LARGE(K54:K93,M92))</f>
        <v/>
      </c>
      <c r="M92" s="51">
        <v>39</v>
      </c>
      <c r="N92" s="28"/>
      <c r="O92" s="49" t="str">
        <f>IF(R92&lt;&gt;"",_xlfn.RANK.EQ(R92,R54:R93,0),"")</f>
        <v/>
      </c>
      <c r="P92" s="24" t="str">
        <f>IF(K92="","",VLOOKUP(L92,G54:J93,2,0))</f>
        <v/>
      </c>
      <c r="Q92" s="24" t="str">
        <f>IF(K92="","",VLOOKUP(P92,LISTAS!$F$5:$G$304,2,0))</f>
        <v/>
      </c>
      <c r="R92" s="38" t="str">
        <f>IF(K92="","",VLOOKUP(L92,G54:J93,4,0))</f>
        <v/>
      </c>
      <c r="S92" s="25" t="str">
        <f t="shared" si="13"/>
        <v/>
      </c>
      <c r="T92" s="25" t="str">
        <f t="shared" si="12"/>
        <v/>
      </c>
    </row>
    <row r="93" spans="2:20" s="5" customFormat="1" ht="18.75" customHeight="1" x14ac:dyDescent="0.3">
      <c r="B93" s="53"/>
      <c r="C93" s="53" t="str">
        <f>IF(B93="","",VLOOKUP(B93,LISTAS!$F$5:$I$304,2,0))</f>
        <v/>
      </c>
      <c r="D93" s="53" t="str">
        <f>IF(B93="","",VLOOKUP(B93,LISTAS!$F$5:$I$304,4,0))</f>
        <v/>
      </c>
      <c r="E93" s="54" t="s">
        <v>37</v>
      </c>
      <c r="G93" s="50" t="str">
        <f t="shared" si="7"/>
        <v/>
      </c>
      <c r="H93" s="34" t="str">
        <f t="shared" si="8"/>
        <v/>
      </c>
      <c r="I93" s="34" t="str">
        <f t="shared" si="9"/>
        <v/>
      </c>
      <c r="J93" s="50" t="str">
        <f t="shared" si="10"/>
        <v/>
      </c>
      <c r="K93" s="50" t="str">
        <f t="shared" si="11"/>
        <v/>
      </c>
      <c r="L93" s="50" t="str">
        <f>IF(K93="","",LARGE(K54:K93,M93))</f>
        <v/>
      </c>
      <c r="M93" s="51">
        <v>40</v>
      </c>
      <c r="N93" s="28"/>
      <c r="O93" s="49" t="str">
        <f>IF(R93&lt;&gt;"",_xlfn.RANK.EQ(R93,R54:R93,0),"")</f>
        <v/>
      </c>
      <c r="P93" s="24" t="str">
        <f>IF(K93="","",VLOOKUP(L93,G54:J93,2,0))</f>
        <v/>
      </c>
      <c r="Q93" s="24" t="str">
        <f>IF(K93="","",VLOOKUP(P93,LISTAS!$F$5:$G$304,2,0))</f>
        <v/>
      </c>
      <c r="R93" s="38" t="str">
        <f>IF(K93="","",VLOOKUP(L93,G54:J93,4,0))</f>
        <v/>
      </c>
      <c r="S93" s="25" t="str">
        <f t="shared" si="13"/>
        <v/>
      </c>
      <c r="T93" s="25" t="str">
        <f t="shared" si="12"/>
        <v/>
      </c>
    </row>
  </sheetData>
  <mergeCells count="8">
    <mergeCell ref="B52:C52"/>
    <mergeCell ref="O52:T52"/>
    <mergeCell ref="B51:T51"/>
    <mergeCell ref="B2:T3"/>
    <mergeCell ref="D5:E5"/>
    <mergeCell ref="B6:T6"/>
    <mergeCell ref="B7:C7"/>
    <mergeCell ref="O7:T7"/>
  </mergeCells>
  <dataValidations count="1">
    <dataValidation type="list" allowBlank="1" showInputMessage="1" showErrorMessage="1" sqref="B54:B93">
      <formula1>$F$5:$F$305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 F5 F52</xm:sqref>
        </x14:dataValidation>
        <x14:dataValidation type="list" allowBlank="1" showInputMessage="1" showErrorMessage="1">
          <x14:formula1>
            <xm:f>LISTAS!$F$5:$F$304</xm:f>
          </x14:formula1>
          <xm:sqref>B9:B48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3">
    <tabColor rgb="FFFF33CC"/>
  </sheetPr>
  <dimension ref="A1:T114"/>
  <sheetViews>
    <sheetView showGridLines="0" topLeftCell="C1" zoomScale="85" zoomScaleNormal="85" workbookViewId="0">
      <selection activeCell="C16" sqref="C16"/>
    </sheetView>
  </sheetViews>
  <sheetFormatPr defaultRowHeight="14.25" x14ac:dyDescent="0.25"/>
  <cols>
    <col min="1" max="1" width="1.28515625" style="5" customWidth="1"/>
    <col min="2" max="2" width="29.140625" style="2" customWidth="1"/>
    <col min="3" max="3" width="47" style="2" bestFit="1" customWidth="1"/>
    <col min="4" max="4" width="15.7109375" style="2" bestFit="1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2.140625" style="2" bestFit="1" customWidth="1"/>
    <col min="17" max="17" width="47" style="2" bestFit="1" customWidth="1"/>
    <col min="18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0" t="s">
        <v>46</v>
      </c>
      <c r="C7" s="81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16" t="s">
        <v>14</v>
      </c>
      <c r="C8" s="16" t="s">
        <v>1</v>
      </c>
      <c r="D8" s="16" t="s">
        <v>15</v>
      </c>
      <c r="E8" s="16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26" t="s">
        <v>58</v>
      </c>
      <c r="C9" s="22" t="str">
        <f>IF(B9="","",VLOOKUP(B9,LISTAS!$F$5:$I$304,2,0))</f>
        <v>NOSSA SENHORA APARECIDA</v>
      </c>
      <c r="D9" s="22" t="str">
        <f>IF(B9="","",VLOOKUP(B9,LISTAS!$F$5:$I$304,4,0))</f>
        <v>SUB 18</v>
      </c>
      <c r="E9" s="37">
        <v>30.5</v>
      </c>
      <c r="G9" s="50">
        <f>IF(E9="","",E9+(ROW(E9)/1000))</f>
        <v>30.509</v>
      </c>
      <c r="H9" s="34" t="str">
        <f t="shared" ref="H9:H48" si="0">IF($K9="","",IF(B9="","",B9))</f>
        <v xml:space="preserve">TODAS NÓS E JULIETA </v>
      </c>
      <c r="I9" s="34" t="str">
        <f t="shared" ref="I9:I48" si="1">IF($K9="","",IF(C9="","",C9))</f>
        <v>NOSSA SENHORA APARECIDA</v>
      </c>
      <c r="J9" s="50">
        <f t="shared" ref="J9:J48" si="2">IF($K9="","",E9)</f>
        <v>30.5</v>
      </c>
      <c r="K9" s="50">
        <f t="shared" ref="K9:K48" si="3">G9</f>
        <v>30.509</v>
      </c>
      <c r="L9" s="50">
        <f>IF(K9="","",LARGE($K$9:$K$28,M9))</f>
        <v>33.76</v>
      </c>
      <c r="M9" s="51">
        <v>1</v>
      </c>
      <c r="N9" s="23"/>
      <c r="O9" s="49">
        <f>IF(R9&lt;&gt;"",_xlfn.RANK.EQ(R9,$R$9:$R$48,0),"")</f>
        <v>1</v>
      </c>
      <c r="P9" s="24" t="str">
        <f t="shared" ref="P9:P48" si="4">IF($K9="","",VLOOKUP(L9,$G$9:$J$48,2,0))</f>
        <v>ALICE NO PAIS DAS MARAVILHAS</v>
      </c>
      <c r="Q9" s="24" t="str">
        <f>IF($K9="","",VLOOKUP(P9,LISTAS!$F$5:$G$304,2,0))</f>
        <v xml:space="preserve">LICEU JARDIM </v>
      </c>
      <c r="R9" s="38">
        <f>IF($K9="","",VLOOKUP(L9,$G$9:$J$48,4,0))</f>
        <v>33.75</v>
      </c>
      <c r="S9" s="25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>400</v>
      </c>
      <c r="T9" s="25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>400</v>
      </c>
    </row>
    <row r="10" spans="1:20" s="5" customFormat="1" ht="18.75" customHeight="1" x14ac:dyDescent="0.25">
      <c r="B10" s="26" t="s">
        <v>59</v>
      </c>
      <c r="C10" s="22" t="str">
        <f>IF(B10="","",VLOOKUP(B10,LISTAS!$F$5:$I$304,2,0))</f>
        <v xml:space="preserve">LICEU JARDIM </v>
      </c>
      <c r="D10" s="22" t="str">
        <f>IF(B10="","",VLOOKUP(B10,LISTAS!$F$5:$I$304,4,0))</f>
        <v>SUB 18</v>
      </c>
      <c r="E10" s="37">
        <v>33.75</v>
      </c>
      <c r="G10" s="50">
        <f>IF(E10="","",E10+(ROW(E10)/1000))</f>
        <v>33.76</v>
      </c>
      <c r="H10" s="34" t="str">
        <f t="shared" si="0"/>
        <v>ALICE NO PAIS DAS MARAVILHAS</v>
      </c>
      <c r="I10" s="34" t="str">
        <f t="shared" si="1"/>
        <v xml:space="preserve">LICEU JARDIM </v>
      </c>
      <c r="J10" s="50">
        <f t="shared" si="2"/>
        <v>33.75</v>
      </c>
      <c r="K10" s="50">
        <f>G10</f>
        <v>33.76</v>
      </c>
      <c r="L10" s="50">
        <f t="shared" ref="L10:L48" si="6">IF(K10="","",LARGE($K$9:$K$28,M10))</f>
        <v>31.510999999999999</v>
      </c>
      <c r="M10" s="51">
        <v>2</v>
      </c>
      <c r="N10" s="27"/>
      <c r="O10" s="49">
        <f>IF(R10&lt;&gt;"",_xlfn.RANK.EQ(R10,$R$9:$R$48,0),"")</f>
        <v>2</v>
      </c>
      <c r="P10" s="24" t="str">
        <f t="shared" si="4"/>
        <v>A COMUNIDADE DO ARCO-IRIS</v>
      </c>
      <c r="Q10" s="24" t="str">
        <f>IF($K10="","",VLOOKUP(P10,LISTAS!$F$5:$G$304,2,0))</f>
        <v>IEBURIX</v>
      </c>
      <c r="R10" s="38">
        <f t="shared" ref="R10:R48" si="7">IF($K10="","",VLOOKUP(L10,$G$9:$J$48,4,0))</f>
        <v>31.5</v>
      </c>
      <c r="S10" s="25">
        <f t="shared" ref="S10:S48" si="8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>340</v>
      </c>
      <c r="T10" s="25">
        <f t="shared" si="5"/>
        <v>340</v>
      </c>
    </row>
    <row r="11" spans="1:20" s="5" customFormat="1" ht="18.75" customHeight="1" x14ac:dyDescent="0.3">
      <c r="B11" s="26" t="s">
        <v>60</v>
      </c>
      <c r="C11" s="22" t="str">
        <f>IF(B11="","",VLOOKUP(B11,LISTAS!$F$5:$I$304,2,0))</f>
        <v>IEBURIX</v>
      </c>
      <c r="D11" s="22" t="str">
        <f>IF(B11="","",VLOOKUP(B11,LISTAS!$F$5:$I$304,4,0))</f>
        <v>SUB 18</v>
      </c>
      <c r="E11" s="37">
        <v>31.5</v>
      </c>
      <c r="G11" s="50">
        <f t="shared" ref="G11:G48" si="9">IF(E11="","",E11+(ROW(E11)/1000))</f>
        <v>31.510999999999999</v>
      </c>
      <c r="H11" s="34" t="str">
        <f t="shared" si="0"/>
        <v>A COMUNIDADE DO ARCO-IRIS</v>
      </c>
      <c r="I11" s="34" t="str">
        <f t="shared" si="1"/>
        <v>IEBURIX</v>
      </c>
      <c r="J11" s="50">
        <f t="shared" si="2"/>
        <v>31.5</v>
      </c>
      <c r="K11" s="50">
        <f>G11</f>
        <v>31.510999999999999</v>
      </c>
      <c r="L11" s="50">
        <f t="shared" si="6"/>
        <v>30.509</v>
      </c>
      <c r="M11" s="51">
        <v>3</v>
      </c>
      <c r="N11" s="28"/>
      <c r="O11" s="49">
        <f>IF(R11&lt;&gt;"",_xlfn.RANK.EQ(R11,$R$9:$R$48,0),"")</f>
        <v>3</v>
      </c>
      <c r="P11" s="24" t="str">
        <f t="shared" si="4"/>
        <v xml:space="preserve">TODAS NÓS E JULIETA </v>
      </c>
      <c r="Q11" s="24" t="str">
        <f>IF($K11="","",VLOOKUP(P11,LISTAS!$F$5:$G$304,2,0))</f>
        <v>NOSSA SENHORA APARECIDA</v>
      </c>
      <c r="R11" s="38">
        <f t="shared" si="7"/>
        <v>30.5</v>
      </c>
      <c r="S11" s="25">
        <f t="shared" si="8"/>
        <v>300</v>
      </c>
      <c r="T11" s="25">
        <f t="shared" si="5"/>
        <v>300</v>
      </c>
    </row>
    <row r="12" spans="1:20" s="5" customFormat="1" ht="18.75" customHeight="1" x14ac:dyDescent="0.3">
      <c r="B12" s="26" t="s">
        <v>62</v>
      </c>
      <c r="C12" s="22" t="str">
        <f>IF(B12="","",VLOOKUP(B12,LISTAS!$F$5:$I$304,2,0))</f>
        <v>ARBOS SÃO BERNARDO DO CAMPO</v>
      </c>
      <c r="D12" s="22" t="str">
        <f>IF(B12="","",VLOOKUP(B12,LISTAS!$F$5:$I$304,4,0))</f>
        <v>SUB 18</v>
      </c>
      <c r="E12" s="37">
        <v>29.75</v>
      </c>
      <c r="G12" s="50">
        <f t="shared" si="9"/>
        <v>29.762</v>
      </c>
      <c r="H12" s="34" t="str">
        <f t="shared" si="0"/>
        <v>O MÁGICO DE ÓZ</v>
      </c>
      <c r="I12" s="34" t="str">
        <f t="shared" si="1"/>
        <v>ARBOS SÃO BERNARDO DO CAMPO</v>
      </c>
      <c r="J12" s="50">
        <f t="shared" si="2"/>
        <v>29.75</v>
      </c>
      <c r="K12" s="50">
        <f t="shared" si="3"/>
        <v>29.762</v>
      </c>
      <c r="L12" s="50">
        <f t="shared" si="6"/>
        <v>29.762</v>
      </c>
      <c r="M12" s="51">
        <v>4</v>
      </c>
      <c r="N12" s="28"/>
      <c r="O12" s="49">
        <f>IF(R12&lt;&gt;"",_xlfn.RANK.EQ(R12,$R$9:$R$48,0),"")</f>
        <v>4</v>
      </c>
      <c r="P12" s="24" t="str">
        <f t="shared" si="4"/>
        <v>O MÁGICO DE ÓZ</v>
      </c>
      <c r="Q12" s="24" t="str">
        <f>IF($K12="","",VLOOKUP(P12,LISTAS!$F$5:$G$304,2,0))</f>
        <v>ARBOS SÃO BERNARDO DO CAMPO</v>
      </c>
      <c r="R12" s="38">
        <f t="shared" si="7"/>
        <v>29.75</v>
      </c>
      <c r="S12" s="25">
        <f t="shared" si="8"/>
        <v>280</v>
      </c>
      <c r="T12" s="25">
        <f t="shared" si="5"/>
        <v>280</v>
      </c>
    </row>
    <row r="13" spans="1:20" s="5" customFormat="1" ht="18.75" customHeight="1" x14ac:dyDescent="0.3">
      <c r="B13" s="26"/>
      <c r="C13" s="22" t="str">
        <f>IF(B13="","",VLOOKUP(B13,LISTAS!$F$5:$I$304,2,0))</f>
        <v/>
      </c>
      <c r="D13" s="22" t="str">
        <f>IF(B13="","",VLOOKUP(B13,LISTAS!$F$5:$I$304,4,0))</f>
        <v/>
      </c>
      <c r="E13" s="37"/>
      <c r="G13" s="50" t="str">
        <f t="shared" si="9"/>
        <v/>
      </c>
      <c r="H13" s="34" t="str">
        <f t="shared" si="0"/>
        <v/>
      </c>
      <c r="I13" s="34" t="str">
        <f t="shared" si="1"/>
        <v/>
      </c>
      <c r="J13" s="50" t="str">
        <f t="shared" si="2"/>
        <v/>
      </c>
      <c r="K13" s="50" t="str">
        <f t="shared" si="3"/>
        <v/>
      </c>
      <c r="L13" s="50" t="str">
        <f t="shared" si="6"/>
        <v/>
      </c>
      <c r="M13" s="51">
        <v>5</v>
      </c>
      <c r="N13" s="28"/>
      <c r="O13" s="49" t="str">
        <f>IF(R13&lt;&gt;"",_xlfn.RANK.EQ(R13,$R$9:$R$48,0),"")</f>
        <v/>
      </c>
      <c r="P13" s="24" t="str">
        <f t="shared" si="4"/>
        <v/>
      </c>
      <c r="Q13" s="24" t="str">
        <f>IF($K13="","",VLOOKUP(P13,LISTAS!$F$5:$G$304,2,0))</f>
        <v/>
      </c>
      <c r="R13" s="38" t="str">
        <f t="shared" si="7"/>
        <v/>
      </c>
      <c r="S13" s="25" t="str">
        <f t="shared" si="8"/>
        <v/>
      </c>
      <c r="T13" s="25" t="str">
        <f t="shared" si="5"/>
        <v/>
      </c>
    </row>
    <row r="14" spans="1:20" s="5" customFormat="1" ht="18.75" customHeight="1" x14ac:dyDescent="0.3">
      <c r="B14" s="26"/>
      <c r="C14" s="22" t="str">
        <f>IF(B14="","",VLOOKUP(B14,LISTAS!$F$5:$I$304,2,0))</f>
        <v/>
      </c>
      <c r="D14" s="22" t="str">
        <f>IF(B14="","",VLOOKUP(B14,LISTAS!$F$5:$I$304,4,0))</f>
        <v/>
      </c>
      <c r="E14" s="37"/>
      <c r="G14" s="50" t="str">
        <f t="shared" si="9"/>
        <v/>
      </c>
      <c r="H14" s="34" t="str">
        <f t="shared" si="0"/>
        <v/>
      </c>
      <c r="I14" s="34" t="str">
        <f t="shared" si="1"/>
        <v/>
      </c>
      <c r="J14" s="50" t="str">
        <f t="shared" si="2"/>
        <v/>
      </c>
      <c r="K14" s="50" t="str">
        <f t="shared" si="3"/>
        <v/>
      </c>
      <c r="L14" s="50" t="str">
        <f t="shared" si="6"/>
        <v/>
      </c>
      <c r="M14" s="51">
        <v>6</v>
      </c>
      <c r="N14" s="28"/>
      <c r="O14" s="49" t="str">
        <f t="shared" ref="O14:O48" si="10">IF(R14&lt;&gt;"",_xlfn.RANK.EQ(R14,$R$9:$R$48,0),"")</f>
        <v/>
      </c>
      <c r="P14" s="24" t="str">
        <f t="shared" si="4"/>
        <v/>
      </c>
      <c r="Q14" s="24" t="str">
        <f>IF($K14="","",VLOOKUP(P14,LISTAS!$F$5:$G$304,2,0))</f>
        <v/>
      </c>
      <c r="R14" s="38" t="str">
        <f t="shared" si="7"/>
        <v/>
      </c>
      <c r="S14" s="25" t="str">
        <f t="shared" si="8"/>
        <v/>
      </c>
      <c r="T14" s="25" t="str">
        <f t="shared" si="5"/>
        <v/>
      </c>
    </row>
    <row r="15" spans="1:20" s="5" customFormat="1" ht="18.75" customHeight="1" x14ac:dyDescent="0.3">
      <c r="B15" s="26"/>
      <c r="C15" s="22" t="str">
        <f>IF(B15="","",VLOOKUP(B15,LISTAS!$F$5:$I$304,2,0))</f>
        <v/>
      </c>
      <c r="D15" s="22" t="str">
        <f>IF(B15="","",VLOOKUP(B15,LISTAS!$F$5:$I$304,4,0))</f>
        <v/>
      </c>
      <c r="E15" s="37"/>
      <c r="G15" s="50" t="str">
        <f t="shared" si="9"/>
        <v/>
      </c>
      <c r="H15" s="34" t="str">
        <f t="shared" si="0"/>
        <v/>
      </c>
      <c r="I15" s="34" t="str">
        <f t="shared" si="1"/>
        <v/>
      </c>
      <c r="J15" s="50" t="str">
        <f t="shared" si="2"/>
        <v/>
      </c>
      <c r="K15" s="50" t="str">
        <f t="shared" si="3"/>
        <v/>
      </c>
      <c r="L15" s="50" t="str">
        <f t="shared" si="6"/>
        <v/>
      </c>
      <c r="M15" s="51">
        <v>7</v>
      </c>
      <c r="N15" s="28"/>
      <c r="O15" s="49" t="str">
        <f t="shared" si="10"/>
        <v/>
      </c>
      <c r="P15" s="24" t="str">
        <f t="shared" si="4"/>
        <v/>
      </c>
      <c r="Q15" s="24" t="str">
        <f>IF($K15="","",VLOOKUP(P15,LISTAS!$F$5:$G$304,2,0))</f>
        <v/>
      </c>
      <c r="R15" s="38" t="str">
        <f t="shared" si="7"/>
        <v/>
      </c>
      <c r="S15" s="25" t="str">
        <f t="shared" si="8"/>
        <v/>
      </c>
      <c r="T15" s="25" t="str">
        <f t="shared" si="5"/>
        <v/>
      </c>
    </row>
    <row r="16" spans="1:20" s="5" customFormat="1" ht="18.75" customHeight="1" x14ac:dyDescent="0.3">
      <c r="B16" s="26"/>
      <c r="C16" s="22" t="str">
        <f>IF(B16="","",VLOOKUP(B16,LISTAS!$F$5:$I$304,2,0))</f>
        <v/>
      </c>
      <c r="D16" s="22" t="str">
        <f>IF(B16="","",VLOOKUP(B16,LISTAS!$F$5:$I$304,4,0))</f>
        <v/>
      </c>
      <c r="E16" s="37" t="s">
        <v>37</v>
      </c>
      <c r="G16" s="50" t="str">
        <f t="shared" si="9"/>
        <v/>
      </c>
      <c r="H16" s="34" t="str">
        <f t="shared" si="0"/>
        <v/>
      </c>
      <c r="I16" s="34" t="str">
        <f t="shared" si="1"/>
        <v/>
      </c>
      <c r="J16" s="50" t="str">
        <f t="shared" si="2"/>
        <v/>
      </c>
      <c r="K16" s="50" t="str">
        <f t="shared" si="3"/>
        <v/>
      </c>
      <c r="L16" s="50" t="str">
        <f t="shared" si="6"/>
        <v/>
      </c>
      <c r="M16" s="51">
        <v>8</v>
      </c>
      <c r="N16" s="28"/>
      <c r="O16" s="49" t="str">
        <f t="shared" si="10"/>
        <v/>
      </c>
      <c r="P16" s="24" t="str">
        <f t="shared" si="4"/>
        <v/>
      </c>
      <c r="Q16" s="24" t="str">
        <f>IF($K16="","",VLOOKUP(P16,LISTAS!$F$5:$G$304,2,0))</f>
        <v/>
      </c>
      <c r="R16" s="38" t="str">
        <f t="shared" si="7"/>
        <v/>
      </c>
      <c r="S16" s="25" t="str">
        <f t="shared" si="8"/>
        <v/>
      </c>
      <c r="T16" s="25" t="str">
        <f t="shared" si="5"/>
        <v/>
      </c>
    </row>
    <row r="17" spans="2:20" s="5" customFormat="1" ht="18.75" customHeight="1" x14ac:dyDescent="0.3">
      <c r="B17" s="26"/>
      <c r="C17" s="22" t="str">
        <f>IF(B17="","",VLOOKUP(B17,LISTAS!$F$5:$I$304,2,0))</f>
        <v/>
      </c>
      <c r="D17" s="22" t="str">
        <f>IF(B17="","",VLOOKUP(B17,LISTAS!$F$5:$I$304,4,0))</f>
        <v/>
      </c>
      <c r="E17" s="37" t="s">
        <v>37</v>
      </c>
      <c r="G17" s="50" t="str">
        <f t="shared" si="9"/>
        <v/>
      </c>
      <c r="H17" s="34" t="str">
        <f t="shared" si="0"/>
        <v/>
      </c>
      <c r="I17" s="34" t="str">
        <f t="shared" si="1"/>
        <v/>
      </c>
      <c r="J17" s="50" t="str">
        <f t="shared" si="2"/>
        <v/>
      </c>
      <c r="K17" s="50" t="str">
        <f t="shared" si="3"/>
        <v/>
      </c>
      <c r="L17" s="50" t="str">
        <f t="shared" si="6"/>
        <v/>
      </c>
      <c r="M17" s="51">
        <v>9</v>
      </c>
      <c r="N17" s="28"/>
      <c r="O17" s="49" t="str">
        <f t="shared" si="10"/>
        <v/>
      </c>
      <c r="P17" s="24" t="str">
        <f t="shared" si="4"/>
        <v/>
      </c>
      <c r="Q17" s="24" t="str">
        <f>IF($K17="","",VLOOKUP(P17,LISTAS!$F$5:$G$304,2,0))</f>
        <v/>
      </c>
      <c r="R17" s="38" t="str">
        <f t="shared" si="7"/>
        <v/>
      </c>
      <c r="S17" s="25" t="str">
        <f t="shared" si="8"/>
        <v/>
      </c>
      <c r="T17" s="25" t="str">
        <f t="shared" si="5"/>
        <v/>
      </c>
    </row>
    <row r="18" spans="2:20" s="5" customFormat="1" ht="18.75" customHeight="1" x14ac:dyDescent="0.3">
      <c r="B18" s="26"/>
      <c r="C18" s="22" t="str">
        <f>IF(B18="","",VLOOKUP(B18,LISTAS!$F$5:$I$304,2,0))</f>
        <v/>
      </c>
      <c r="D18" s="22" t="str">
        <f>IF(B18="","",VLOOKUP(B18,LISTAS!$F$5:$I$304,4,0))</f>
        <v/>
      </c>
      <c r="E18" s="37" t="s">
        <v>37</v>
      </c>
      <c r="G18" s="50" t="str">
        <f t="shared" si="9"/>
        <v/>
      </c>
      <c r="H18" s="34" t="str">
        <f t="shared" si="0"/>
        <v/>
      </c>
      <c r="I18" s="34" t="str">
        <f t="shared" si="1"/>
        <v/>
      </c>
      <c r="J18" s="50" t="str">
        <f t="shared" si="2"/>
        <v/>
      </c>
      <c r="K18" s="50" t="str">
        <f t="shared" si="3"/>
        <v/>
      </c>
      <c r="L18" s="50" t="str">
        <f t="shared" si="6"/>
        <v/>
      </c>
      <c r="M18" s="51">
        <v>10</v>
      </c>
      <c r="N18" s="28"/>
      <c r="O18" s="49" t="str">
        <f t="shared" si="10"/>
        <v/>
      </c>
      <c r="P18" s="24" t="str">
        <f t="shared" si="4"/>
        <v/>
      </c>
      <c r="Q18" s="24" t="str">
        <f>IF($K18="","",VLOOKUP(P18,LISTAS!$F$5:$G$304,2,0))</f>
        <v/>
      </c>
      <c r="R18" s="38" t="str">
        <f t="shared" si="7"/>
        <v/>
      </c>
      <c r="S18" s="25" t="str">
        <f t="shared" si="8"/>
        <v/>
      </c>
      <c r="T18" s="25" t="str">
        <f t="shared" si="5"/>
        <v/>
      </c>
    </row>
    <row r="19" spans="2:20" s="5" customFormat="1" ht="18.75" customHeight="1" x14ac:dyDescent="0.3">
      <c r="B19" s="26"/>
      <c r="C19" s="22" t="str">
        <f>IF(B19="","",VLOOKUP(B19,LISTAS!$F$5:$I$304,2,0))</f>
        <v/>
      </c>
      <c r="D19" s="22" t="str">
        <f>IF(B19="","",VLOOKUP(B19,LISTAS!$F$5:$I$304,4,0))</f>
        <v/>
      </c>
      <c r="E19" s="37" t="s">
        <v>37</v>
      </c>
      <c r="G19" s="50" t="str">
        <f t="shared" si="9"/>
        <v/>
      </c>
      <c r="H19" s="34" t="str">
        <f t="shared" si="0"/>
        <v/>
      </c>
      <c r="I19" s="34" t="str">
        <f t="shared" si="1"/>
        <v/>
      </c>
      <c r="J19" s="50" t="str">
        <f t="shared" si="2"/>
        <v/>
      </c>
      <c r="K19" s="50" t="str">
        <f t="shared" si="3"/>
        <v/>
      </c>
      <c r="L19" s="50" t="str">
        <f t="shared" si="6"/>
        <v/>
      </c>
      <c r="M19" s="51">
        <v>11</v>
      </c>
      <c r="N19" s="28"/>
      <c r="O19" s="49" t="str">
        <f t="shared" si="10"/>
        <v/>
      </c>
      <c r="P19" s="24" t="str">
        <f t="shared" si="4"/>
        <v/>
      </c>
      <c r="Q19" s="24" t="str">
        <f>IF($K19="","",VLOOKUP(P19,LISTAS!$F$5:$G$304,2,0))</f>
        <v/>
      </c>
      <c r="R19" s="38" t="str">
        <f t="shared" si="7"/>
        <v/>
      </c>
      <c r="S19" s="25" t="str">
        <f t="shared" si="8"/>
        <v/>
      </c>
      <c r="T19" s="25" t="str">
        <f t="shared" si="5"/>
        <v/>
      </c>
    </row>
    <row r="20" spans="2:20" s="5" customFormat="1" ht="18.75" customHeight="1" x14ac:dyDescent="0.3">
      <c r="B20" s="26"/>
      <c r="C20" s="22" t="str">
        <f>IF(B20="","",VLOOKUP(B20,LISTAS!$F$5:$I$304,2,0))</f>
        <v/>
      </c>
      <c r="D20" s="22" t="str">
        <f>IF(B20="","",VLOOKUP(B20,LISTAS!$F$5:$I$304,4,0))</f>
        <v/>
      </c>
      <c r="E20" s="37" t="s">
        <v>37</v>
      </c>
      <c r="G20" s="50" t="str">
        <f t="shared" si="9"/>
        <v/>
      </c>
      <c r="H20" s="34" t="str">
        <f t="shared" si="0"/>
        <v/>
      </c>
      <c r="I20" s="34" t="str">
        <f t="shared" si="1"/>
        <v/>
      </c>
      <c r="J20" s="50" t="str">
        <f t="shared" si="2"/>
        <v/>
      </c>
      <c r="K20" s="50" t="str">
        <f t="shared" si="3"/>
        <v/>
      </c>
      <c r="L20" s="50" t="str">
        <f t="shared" si="6"/>
        <v/>
      </c>
      <c r="M20" s="51">
        <v>12</v>
      </c>
      <c r="N20" s="28"/>
      <c r="O20" s="49" t="str">
        <f t="shared" si="10"/>
        <v/>
      </c>
      <c r="P20" s="24" t="str">
        <f t="shared" si="4"/>
        <v/>
      </c>
      <c r="Q20" s="24" t="str">
        <f>IF($K20="","",VLOOKUP(P20,LISTAS!$F$5:$G$304,2,0))</f>
        <v/>
      </c>
      <c r="R20" s="38" t="str">
        <f t="shared" si="7"/>
        <v/>
      </c>
      <c r="S20" s="25" t="str">
        <f t="shared" si="8"/>
        <v/>
      </c>
      <c r="T20" s="25" t="str">
        <f t="shared" si="5"/>
        <v/>
      </c>
    </row>
    <row r="21" spans="2:20" s="5" customFormat="1" ht="18.75" customHeight="1" x14ac:dyDescent="0.3">
      <c r="B21" s="26"/>
      <c r="C21" s="22" t="str">
        <f>IF(B21="","",VLOOKUP(B21,LISTAS!$F$5:$I$304,2,0))</f>
        <v/>
      </c>
      <c r="D21" s="22" t="str">
        <f>IF(B21="","",VLOOKUP(B21,LISTAS!$F$5:$I$304,4,0))</f>
        <v/>
      </c>
      <c r="E21" s="37" t="s">
        <v>37</v>
      </c>
      <c r="G21" s="50" t="str">
        <f t="shared" si="9"/>
        <v/>
      </c>
      <c r="H21" s="34" t="str">
        <f t="shared" si="0"/>
        <v/>
      </c>
      <c r="I21" s="34" t="str">
        <f t="shared" si="1"/>
        <v/>
      </c>
      <c r="J21" s="50" t="str">
        <f t="shared" si="2"/>
        <v/>
      </c>
      <c r="K21" s="50" t="str">
        <f t="shared" si="3"/>
        <v/>
      </c>
      <c r="L21" s="50" t="str">
        <f t="shared" si="6"/>
        <v/>
      </c>
      <c r="M21" s="51">
        <v>13</v>
      </c>
      <c r="N21" s="28"/>
      <c r="O21" s="49" t="str">
        <f t="shared" si="10"/>
        <v/>
      </c>
      <c r="P21" s="24" t="str">
        <f t="shared" si="4"/>
        <v/>
      </c>
      <c r="Q21" s="24" t="str">
        <f>IF($K21="","",VLOOKUP(P21,LISTAS!$F$5:$G$304,2,0))</f>
        <v/>
      </c>
      <c r="R21" s="38" t="str">
        <f t="shared" si="7"/>
        <v/>
      </c>
      <c r="S21" s="25" t="str">
        <f t="shared" si="8"/>
        <v/>
      </c>
      <c r="T21" s="25" t="str">
        <f t="shared" si="5"/>
        <v/>
      </c>
    </row>
    <row r="22" spans="2:20" s="5" customFormat="1" ht="18.75" customHeight="1" x14ac:dyDescent="0.3">
      <c r="B22" s="26"/>
      <c r="C22" s="22" t="str">
        <f>IF(B22="","",VLOOKUP(B22,LISTAS!$F$5:$I$304,2,0))</f>
        <v/>
      </c>
      <c r="D22" s="22" t="str">
        <f>IF(B22="","",VLOOKUP(B22,LISTAS!$F$5:$I$304,4,0))</f>
        <v/>
      </c>
      <c r="E22" s="37" t="s">
        <v>37</v>
      </c>
      <c r="G22" s="50" t="str">
        <f t="shared" si="9"/>
        <v/>
      </c>
      <c r="H22" s="34" t="str">
        <f t="shared" si="0"/>
        <v/>
      </c>
      <c r="I22" s="34" t="str">
        <f t="shared" si="1"/>
        <v/>
      </c>
      <c r="J22" s="50" t="str">
        <f t="shared" si="2"/>
        <v/>
      </c>
      <c r="K22" s="50" t="str">
        <f t="shared" si="3"/>
        <v/>
      </c>
      <c r="L22" s="50" t="str">
        <f t="shared" si="6"/>
        <v/>
      </c>
      <c r="M22" s="51">
        <v>14</v>
      </c>
      <c r="N22" s="28"/>
      <c r="O22" s="49" t="str">
        <f t="shared" si="10"/>
        <v/>
      </c>
      <c r="P22" s="24" t="str">
        <f t="shared" si="4"/>
        <v/>
      </c>
      <c r="Q22" s="24" t="str">
        <f>IF($K22="","",VLOOKUP(P22,LISTAS!$F$5:$G$304,2,0))</f>
        <v/>
      </c>
      <c r="R22" s="38" t="str">
        <f t="shared" si="7"/>
        <v/>
      </c>
      <c r="S22" s="25" t="str">
        <f t="shared" si="8"/>
        <v/>
      </c>
      <c r="T22" s="25" t="str">
        <f t="shared" si="5"/>
        <v/>
      </c>
    </row>
    <row r="23" spans="2:20" s="5" customFormat="1" ht="18.75" customHeight="1" x14ac:dyDescent="0.3">
      <c r="B23" s="26"/>
      <c r="C23" s="22" t="str">
        <f>IF(B23="","",VLOOKUP(B23,LISTAS!$F$5:$I$304,2,0))</f>
        <v/>
      </c>
      <c r="D23" s="22" t="str">
        <f>IF(B23="","",VLOOKUP(B23,LISTAS!$F$5:$I$304,4,0))</f>
        <v/>
      </c>
      <c r="E23" s="37" t="s">
        <v>37</v>
      </c>
      <c r="G23" s="50" t="str">
        <f t="shared" si="9"/>
        <v/>
      </c>
      <c r="H23" s="34" t="str">
        <f t="shared" si="0"/>
        <v/>
      </c>
      <c r="I23" s="34" t="str">
        <f t="shared" si="1"/>
        <v/>
      </c>
      <c r="J23" s="50" t="str">
        <f t="shared" si="2"/>
        <v/>
      </c>
      <c r="K23" s="50" t="str">
        <f t="shared" si="3"/>
        <v/>
      </c>
      <c r="L23" s="50" t="str">
        <f t="shared" si="6"/>
        <v/>
      </c>
      <c r="M23" s="51">
        <v>15</v>
      </c>
      <c r="N23" s="28"/>
      <c r="O23" s="49" t="str">
        <f t="shared" si="10"/>
        <v/>
      </c>
      <c r="P23" s="24" t="str">
        <f t="shared" si="4"/>
        <v/>
      </c>
      <c r="Q23" s="24" t="str">
        <f>IF($K23="","",VLOOKUP(P23,LISTAS!$F$5:$G$304,2,0))</f>
        <v/>
      </c>
      <c r="R23" s="38" t="str">
        <f t="shared" si="7"/>
        <v/>
      </c>
      <c r="S23" s="25" t="str">
        <f t="shared" si="8"/>
        <v/>
      </c>
      <c r="T23" s="25" t="str">
        <f t="shared" si="5"/>
        <v/>
      </c>
    </row>
    <row r="24" spans="2:20" s="5" customFormat="1" ht="18.75" customHeight="1" x14ac:dyDescent="0.3">
      <c r="B24" s="26"/>
      <c r="C24" s="22" t="str">
        <f>IF(B24="","",VLOOKUP(B24,LISTAS!$F$5:$I$304,2,0))</f>
        <v/>
      </c>
      <c r="D24" s="22" t="str">
        <f>IF(B24="","",VLOOKUP(B24,LISTAS!$F$5:$I$304,4,0))</f>
        <v/>
      </c>
      <c r="E24" s="37" t="s">
        <v>37</v>
      </c>
      <c r="G24" s="50" t="str">
        <f t="shared" si="9"/>
        <v/>
      </c>
      <c r="H24" s="34" t="str">
        <f t="shared" si="0"/>
        <v/>
      </c>
      <c r="I24" s="34" t="str">
        <f t="shared" si="1"/>
        <v/>
      </c>
      <c r="J24" s="50" t="str">
        <f t="shared" si="2"/>
        <v/>
      </c>
      <c r="K24" s="50" t="str">
        <f t="shared" si="3"/>
        <v/>
      </c>
      <c r="L24" s="50" t="str">
        <f t="shared" si="6"/>
        <v/>
      </c>
      <c r="M24" s="51">
        <v>16</v>
      </c>
      <c r="N24" s="28"/>
      <c r="O24" s="49" t="str">
        <f t="shared" si="10"/>
        <v/>
      </c>
      <c r="P24" s="24" t="str">
        <f t="shared" si="4"/>
        <v/>
      </c>
      <c r="Q24" s="24" t="str">
        <f>IF($K24="","",VLOOKUP(P24,LISTAS!$F$5:$G$304,2,0))</f>
        <v/>
      </c>
      <c r="R24" s="38" t="str">
        <f t="shared" si="7"/>
        <v/>
      </c>
      <c r="S24" s="25" t="str">
        <f t="shared" si="8"/>
        <v/>
      </c>
      <c r="T24" s="25" t="str">
        <f t="shared" si="5"/>
        <v/>
      </c>
    </row>
    <row r="25" spans="2:20" s="5" customFormat="1" ht="18.75" customHeight="1" x14ac:dyDescent="0.3">
      <c r="B25" s="26"/>
      <c r="C25" s="22" t="str">
        <f>IF(B25="","",VLOOKUP(B25,LISTAS!$F$5:$I$304,2,0))</f>
        <v/>
      </c>
      <c r="D25" s="22" t="str">
        <f>IF(B25="","",VLOOKUP(B25,LISTAS!$F$5:$I$304,4,0))</f>
        <v/>
      </c>
      <c r="E25" s="37" t="s">
        <v>37</v>
      </c>
      <c r="G25" s="50" t="str">
        <f t="shared" si="9"/>
        <v/>
      </c>
      <c r="H25" s="34" t="str">
        <f t="shared" si="0"/>
        <v/>
      </c>
      <c r="I25" s="34" t="str">
        <f t="shared" si="1"/>
        <v/>
      </c>
      <c r="J25" s="50" t="str">
        <f t="shared" si="2"/>
        <v/>
      </c>
      <c r="K25" s="50" t="str">
        <f t="shared" si="3"/>
        <v/>
      </c>
      <c r="L25" s="50" t="str">
        <f t="shared" si="6"/>
        <v/>
      </c>
      <c r="M25" s="51">
        <v>17</v>
      </c>
      <c r="N25" s="28"/>
      <c r="O25" s="49" t="str">
        <f t="shared" si="10"/>
        <v/>
      </c>
      <c r="P25" s="24" t="str">
        <f t="shared" si="4"/>
        <v/>
      </c>
      <c r="Q25" s="24" t="str">
        <f>IF($K25="","",VLOOKUP(P25,LISTAS!$F$5:$G$304,2,0))</f>
        <v/>
      </c>
      <c r="R25" s="38" t="str">
        <f t="shared" si="7"/>
        <v/>
      </c>
      <c r="S25" s="25" t="str">
        <f t="shared" si="8"/>
        <v/>
      </c>
      <c r="T25" s="25" t="str">
        <f t="shared" si="5"/>
        <v/>
      </c>
    </row>
    <row r="26" spans="2:20" s="5" customFormat="1" ht="18.75" customHeight="1" x14ac:dyDescent="0.3">
      <c r="B26" s="26"/>
      <c r="C26" s="22" t="str">
        <f>IF(B26="","",VLOOKUP(B26,LISTAS!$F$5:$I$304,2,0))</f>
        <v/>
      </c>
      <c r="D26" s="22" t="str">
        <f>IF(B26="","",VLOOKUP(B26,LISTAS!$F$5:$I$304,4,0))</f>
        <v/>
      </c>
      <c r="E26" s="37" t="s">
        <v>37</v>
      </c>
      <c r="G26" s="50" t="str">
        <f t="shared" si="9"/>
        <v/>
      </c>
      <c r="H26" s="34" t="str">
        <f t="shared" si="0"/>
        <v/>
      </c>
      <c r="I26" s="34" t="str">
        <f t="shared" si="1"/>
        <v/>
      </c>
      <c r="J26" s="50" t="str">
        <f t="shared" si="2"/>
        <v/>
      </c>
      <c r="K26" s="50" t="str">
        <f t="shared" si="3"/>
        <v/>
      </c>
      <c r="L26" s="50" t="str">
        <f t="shared" si="6"/>
        <v/>
      </c>
      <c r="M26" s="51">
        <v>18</v>
      </c>
      <c r="N26" s="28"/>
      <c r="O26" s="49" t="str">
        <f t="shared" si="10"/>
        <v/>
      </c>
      <c r="P26" s="24" t="str">
        <f t="shared" si="4"/>
        <v/>
      </c>
      <c r="Q26" s="24" t="str">
        <f>IF($K26="","",VLOOKUP(P26,LISTAS!$F$5:$G$304,2,0))</f>
        <v/>
      </c>
      <c r="R26" s="38" t="str">
        <f t="shared" si="7"/>
        <v/>
      </c>
      <c r="S26" s="25" t="str">
        <f t="shared" si="8"/>
        <v/>
      </c>
      <c r="T26" s="25" t="str">
        <f t="shared" si="5"/>
        <v/>
      </c>
    </row>
    <row r="27" spans="2:20" s="5" customFormat="1" ht="18.75" customHeight="1" x14ac:dyDescent="0.3">
      <c r="B27" s="26"/>
      <c r="C27" s="22" t="str">
        <f>IF(B27="","",VLOOKUP(B27,LISTAS!$F$5:$I$304,2,0))</f>
        <v/>
      </c>
      <c r="D27" s="22" t="str">
        <f>IF(B27="","",VLOOKUP(B27,LISTAS!$F$5:$I$304,4,0))</f>
        <v/>
      </c>
      <c r="E27" s="37" t="s">
        <v>37</v>
      </c>
      <c r="G27" s="50" t="str">
        <f t="shared" si="9"/>
        <v/>
      </c>
      <c r="H27" s="34" t="str">
        <f t="shared" si="0"/>
        <v/>
      </c>
      <c r="I27" s="34" t="str">
        <f t="shared" si="1"/>
        <v/>
      </c>
      <c r="J27" s="50" t="str">
        <f t="shared" si="2"/>
        <v/>
      </c>
      <c r="K27" s="50" t="str">
        <f t="shared" si="3"/>
        <v/>
      </c>
      <c r="L27" s="50" t="str">
        <f t="shared" si="6"/>
        <v/>
      </c>
      <c r="M27" s="51">
        <v>19</v>
      </c>
      <c r="N27" s="28"/>
      <c r="O27" s="49" t="str">
        <f t="shared" si="10"/>
        <v/>
      </c>
      <c r="P27" s="24" t="str">
        <f t="shared" si="4"/>
        <v/>
      </c>
      <c r="Q27" s="24" t="str">
        <f>IF($K27="","",VLOOKUP(P27,LISTAS!$F$5:$G$304,2,0))</f>
        <v/>
      </c>
      <c r="R27" s="38" t="str">
        <f t="shared" si="7"/>
        <v/>
      </c>
      <c r="S27" s="25" t="str">
        <f t="shared" si="8"/>
        <v/>
      </c>
      <c r="T27" s="25" t="str">
        <f t="shared" si="5"/>
        <v/>
      </c>
    </row>
    <row r="28" spans="2:20" s="5" customFormat="1" ht="18.75" customHeight="1" x14ac:dyDescent="0.3">
      <c r="B28" s="26"/>
      <c r="C28" s="22" t="str">
        <f>IF(B28="","",VLOOKUP(B28,LISTAS!$F$5:$I$304,2,0))</f>
        <v/>
      </c>
      <c r="D28" s="22" t="str">
        <f>IF(B28="","",VLOOKUP(B28,LISTAS!$F$5:$I$304,4,0))</f>
        <v/>
      </c>
      <c r="E28" s="37" t="s">
        <v>37</v>
      </c>
      <c r="G28" s="50" t="str">
        <f t="shared" si="9"/>
        <v/>
      </c>
      <c r="H28" s="34" t="str">
        <f t="shared" si="0"/>
        <v/>
      </c>
      <c r="I28" s="34" t="str">
        <f t="shared" si="1"/>
        <v/>
      </c>
      <c r="J28" s="50" t="str">
        <f t="shared" si="2"/>
        <v/>
      </c>
      <c r="K28" s="50" t="str">
        <f t="shared" si="3"/>
        <v/>
      </c>
      <c r="L28" s="50" t="str">
        <f t="shared" si="6"/>
        <v/>
      </c>
      <c r="M28" s="51">
        <v>20</v>
      </c>
      <c r="N28" s="28"/>
      <c r="O28" s="49" t="str">
        <f t="shared" si="10"/>
        <v/>
      </c>
      <c r="P28" s="24" t="str">
        <f t="shared" si="4"/>
        <v/>
      </c>
      <c r="Q28" s="24" t="str">
        <f>IF($K28="","",VLOOKUP(P28,LISTAS!$F$5:$G$304,2,0))</f>
        <v/>
      </c>
      <c r="R28" s="38" t="str">
        <f t="shared" si="7"/>
        <v/>
      </c>
      <c r="S28" s="25" t="str">
        <f t="shared" si="8"/>
        <v/>
      </c>
      <c r="T28" s="25" t="str">
        <f t="shared" si="5"/>
        <v/>
      </c>
    </row>
    <row r="29" spans="2:20" ht="16.5" x14ac:dyDescent="0.3">
      <c r="B29" s="26"/>
      <c r="C29" s="22" t="str">
        <f>IF(B29="","",VLOOKUP(B29,LISTAS!$F$5:$I$304,2,0))</f>
        <v/>
      </c>
      <c r="D29" s="22" t="str">
        <f>IF(B29="","",VLOOKUP(B29,LISTAS!$F$5:$I$304,4,0))</f>
        <v/>
      </c>
      <c r="E29" s="37" t="s">
        <v>37</v>
      </c>
      <c r="F29" s="5"/>
      <c r="G29" s="50" t="str">
        <f t="shared" si="9"/>
        <v/>
      </c>
      <c r="H29" s="34" t="str">
        <f t="shared" si="0"/>
        <v/>
      </c>
      <c r="I29" s="34" t="str">
        <f t="shared" si="1"/>
        <v/>
      </c>
      <c r="J29" s="50" t="str">
        <f t="shared" si="2"/>
        <v/>
      </c>
      <c r="K29" s="50" t="str">
        <f t="shared" si="3"/>
        <v/>
      </c>
      <c r="L29" s="50" t="str">
        <f t="shared" si="6"/>
        <v/>
      </c>
      <c r="M29" s="51">
        <v>21</v>
      </c>
      <c r="N29" s="28"/>
      <c r="O29" s="49" t="str">
        <f t="shared" si="10"/>
        <v/>
      </c>
      <c r="P29" s="24" t="str">
        <f t="shared" si="4"/>
        <v/>
      </c>
      <c r="Q29" s="24" t="str">
        <f>IF($K29="","",VLOOKUP(P29,LISTAS!$F$5:$G$304,2,0))</f>
        <v/>
      </c>
      <c r="R29" s="38" t="str">
        <f t="shared" si="7"/>
        <v/>
      </c>
      <c r="S29" s="25" t="str">
        <f t="shared" si="8"/>
        <v/>
      </c>
      <c r="T29" s="25" t="str">
        <f t="shared" si="5"/>
        <v/>
      </c>
    </row>
    <row r="30" spans="2:20" ht="16.5" x14ac:dyDescent="0.3">
      <c r="B30" s="26"/>
      <c r="C30" s="22" t="str">
        <f>IF(B30="","",VLOOKUP(B30,LISTAS!$F$5:$I$304,2,0))</f>
        <v/>
      </c>
      <c r="D30" s="22" t="str">
        <f>IF(B30="","",VLOOKUP(B30,LISTAS!$F$5:$I$304,4,0))</f>
        <v/>
      </c>
      <c r="E30" s="37" t="s">
        <v>37</v>
      </c>
      <c r="F30" s="5"/>
      <c r="G30" s="50" t="str">
        <f t="shared" si="9"/>
        <v/>
      </c>
      <c r="H30" s="34" t="str">
        <f t="shared" si="0"/>
        <v/>
      </c>
      <c r="I30" s="34" t="str">
        <f t="shared" si="1"/>
        <v/>
      </c>
      <c r="J30" s="50" t="str">
        <f t="shared" si="2"/>
        <v/>
      </c>
      <c r="K30" s="50" t="str">
        <f t="shared" si="3"/>
        <v/>
      </c>
      <c r="L30" s="50" t="str">
        <f t="shared" si="6"/>
        <v/>
      </c>
      <c r="M30" s="51">
        <v>22</v>
      </c>
      <c r="N30" s="28"/>
      <c r="O30" s="49" t="str">
        <f t="shared" si="10"/>
        <v/>
      </c>
      <c r="P30" s="24" t="str">
        <f t="shared" si="4"/>
        <v/>
      </c>
      <c r="Q30" s="24" t="str">
        <f>IF($K30="","",VLOOKUP(P30,LISTAS!$F$5:$G$304,2,0))</f>
        <v/>
      </c>
      <c r="R30" s="38" t="str">
        <f t="shared" si="7"/>
        <v/>
      </c>
      <c r="S30" s="25" t="str">
        <f t="shared" si="8"/>
        <v/>
      </c>
      <c r="T30" s="25" t="str">
        <f t="shared" si="5"/>
        <v/>
      </c>
    </row>
    <row r="31" spans="2:20" ht="16.5" x14ac:dyDescent="0.3">
      <c r="B31" s="26"/>
      <c r="C31" s="22" t="str">
        <f>IF(B31="","",VLOOKUP(B31,LISTAS!$F$5:$I$304,2,0))</f>
        <v/>
      </c>
      <c r="D31" s="22" t="str">
        <f>IF(B31="","",VLOOKUP(B31,LISTAS!$F$5:$I$304,4,0))</f>
        <v/>
      </c>
      <c r="E31" s="37" t="s">
        <v>37</v>
      </c>
      <c r="F31" s="5"/>
      <c r="G31" s="50" t="str">
        <f t="shared" si="9"/>
        <v/>
      </c>
      <c r="H31" s="34" t="str">
        <f t="shared" si="0"/>
        <v/>
      </c>
      <c r="I31" s="34" t="str">
        <f t="shared" si="1"/>
        <v/>
      </c>
      <c r="J31" s="50" t="str">
        <f t="shared" si="2"/>
        <v/>
      </c>
      <c r="K31" s="50" t="str">
        <f t="shared" si="3"/>
        <v/>
      </c>
      <c r="L31" s="50" t="str">
        <f t="shared" si="6"/>
        <v/>
      </c>
      <c r="M31" s="51">
        <v>23</v>
      </c>
      <c r="N31" s="28"/>
      <c r="O31" s="49" t="str">
        <f t="shared" si="10"/>
        <v/>
      </c>
      <c r="P31" s="24" t="str">
        <f t="shared" si="4"/>
        <v/>
      </c>
      <c r="Q31" s="24" t="str">
        <f>IF($K31="","",VLOOKUP(P31,LISTAS!$F$5:$G$304,2,0))</f>
        <v/>
      </c>
      <c r="R31" s="38" t="str">
        <f t="shared" si="7"/>
        <v/>
      </c>
      <c r="S31" s="25" t="str">
        <f t="shared" si="8"/>
        <v/>
      </c>
      <c r="T31" s="25" t="str">
        <f t="shared" si="5"/>
        <v/>
      </c>
    </row>
    <row r="32" spans="2:20" ht="16.5" x14ac:dyDescent="0.3">
      <c r="B32" s="26"/>
      <c r="C32" s="22" t="str">
        <f>IF(B32="","",VLOOKUP(B32,LISTAS!$F$5:$I$304,2,0))</f>
        <v/>
      </c>
      <c r="D32" s="22" t="str">
        <f>IF(B32="","",VLOOKUP(B32,LISTAS!$F$5:$I$304,4,0))</f>
        <v/>
      </c>
      <c r="E32" s="37" t="s">
        <v>37</v>
      </c>
      <c r="F32" s="5"/>
      <c r="G32" s="50" t="str">
        <f t="shared" si="9"/>
        <v/>
      </c>
      <c r="H32" s="34" t="str">
        <f t="shared" si="0"/>
        <v/>
      </c>
      <c r="I32" s="34" t="str">
        <f t="shared" si="1"/>
        <v/>
      </c>
      <c r="J32" s="50" t="str">
        <f t="shared" si="2"/>
        <v/>
      </c>
      <c r="K32" s="50" t="str">
        <f t="shared" si="3"/>
        <v/>
      </c>
      <c r="L32" s="50" t="str">
        <f t="shared" si="6"/>
        <v/>
      </c>
      <c r="M32" s="51">
        <v>24</v>
      </c>
      <c r="N32" s="28"/>
      <c r="O32" s="49" t="str">
        <f t="shared" si="10"/>
        <v/>
      </c>
      <c r="P32" s="24" t="str">
        <f t="shared" si="4"/>
        <v/>
      </c>
      <c r="Q32" s="24" t="str">
        <f>IF($K32="","",VLOOKUP(P32,LISTAS!$F$5:$G$304,2,0))</f>
        <v/>
      </c>
      <c r="R32" s="38" t="str">
        <f t="shared" si="7"/>
        <v/>
      </c>
      <c r="S32" s="25" t="str">
        <f t="shared" si="8"/>
        <v/>
      </c>
      <c r="T32" s="25" t="str">
        <f t="shared" si="5"/>
        <v/>
      </c>
    </row>
    <row r="33" spans="2:20" ht="16.5" x14ac:dyDescent="0.3">
      <c r="B33" s="26"/>
      <c r="C33" s="22" t="str">
        <f>IF(B33="","",VLOOKUP(B33,LISTAS!$F$5:$I$304,2,0))</f>
        <v/>
      </c>
      <c r="D33" s="22" t="str">
        <f>IF(B33="","",VLOOKUP(B33,LISTAS!$F$5:$I$304,4,0))</f>
        <v/>
      </c>
      <c r="E33" s="37" t="s">
        <v>37</v>
      </c>
      <c r="F33" s="5"/>
      <c r="G33" s="50" t="str">
        <f t="shared" si="9"/>
        <v/>
      </c>
      <c r="H33" s="34" t="str">
        <f t="shared" si="0"/>
        <v/>
      </c>
      <c r="I33" s="34" t="str">
        <f t="shared" si="1"/>
        <v/>
      </c>
      <c r="J33" s="50" t="str">
        <f t="shared" si="2"/>
        <v/>
      </c>
      <c r="K33" s="50" t="str">
        <f t="shared" si="3"/>
        <v/>
      </c>
      <c r="L33" s="50" t="str">
        <f t="shared" si="6"/>
        <v/>
      </c>
      <c r="M33" s="51">
        <v>25</v>
      </c>
      <c r="N33" s="28"/>
      <c r="O33" s="49" t="str">
        <f t="shared" si="10"/>
        <v/>
      </c>
      <c r="P33" s="24" t="str">
        <f t="shared" si="4"/>
        <v/>
      </c>
      <c r="Q33" s="24" t="str">
        <f>IF($K33="","",VLOOKUP(P33,LISTAS!$F$5:$G$304,2,0))</f>
        <v/>
      </c>
      <c r="R33" s="38" t="str">
        <f t="shared" si="7"/>
        <v/>
      </c>
      <c r="S33" s="25" t="str">
        <f t="shared" si="8"/>
        <v/>
      </c>
      <c r="T33" s="25" t="str">
        <f t="shared" si="5"/>
        <v/>
      </c>
    </row>
    <row r="34" spans="2:20" ht="16.5" x14ac:dyDescent="0.3">
      <c r="B34" s="26"/>
      <c r="C34" s="22" t="str">
        <f>IF(B34="","",VLOOKUP(B34,LISTAS!$F$5:$I$304,2,0))</f>
        <v/>
      </c>
      <c r="D34" s="22" t="str">
        <f>IF(B34="","",VLOOKUP(B34,LISTAS!$F$5:$I$304,4,0))</f>
        <v/>
      </c>
      <c r="E34" s="37" t="s">
        <v>37</v>
      </c>
      <c r="F34" s="5"/>
      <c r="G34" s="50" t="str">
        <f t="shared" si="9"/>
        <v/>
      </c>
      <c r="H34" s="34" t="str">
        <f t="shared" si="0"/>
        <v/>
      </c>
      <c r="I34" s="34" t="str">
        <f t="shared" si="1"/>
        <v/>
      </c>
      <c r="J34" s="50" t="str">
        <f t="shared" si="2"/>
        <v/>
      </c>
      <c r="K34" s="50" t="str">
        <f t="shared" si="3"/>
        <v/>
      </c>
      <c r="L34" s="50" t="str">
        <f t="shared" si="6"/>
        <v/>
      </c>
      <c r="M34" s="51">
        <v>26</v>
      </c>
      <c r="N34" s="28"/>
      <c r="O34" s="49" t="str">
        <f t="shared" si="10"/>
        <v/>
      </c>
      <c r="P34" s="24" t="str">
        <f t="shared" si="4"/>
        <v/>
      </c>
      <c r="Q34" s="24" t="str">
        <f>IF($K34="","",VLOOKUP(P34,LISTAS!$F$5:$G$304,2,0))</f>
        <v/>
      </c>
      <c r="R34" s="38" t="str">
        <f t="shared" si="7"/>
        <v/>
      </c>
      <c r="S34" s="25" t="str">
        <f t="shared" si="8"/>
        <v/>
      </c>
      <c r="T34" s="25" t="str">
        <f t="shared" si="5"/>
        <v/>
      </c>
    </row>
    <row r="35" spans="2:20" ht="16.5" x14ac:dyDescent="0.3">
      <c r="B35" s="26"/>
      <c r="C35" s="22" t="str">
        <f>IF(B35="","",VLOOKUP(B35,LISTAS!$F$5:$I$304,2,0))</f>
        <v/>
      </c>
      <c r="D35" s="22" t="str">
        <f>IF(B35="","",VLOOKUP(B35,LISTAS!$F$5:$I$304,4,0))</f>
        <v/>
      </c>
      <c r="E35" s="37" t="s">
        <v>37</v>
      </c>
      <c r="F35" s="5"/>
      <c r="G35" s="50" t="str">
        <f t="shared" si="9"/>
        <v/>
      </c>
      <c r="H35" s="34" t="str">
        <f t="shared" si="0"/>
        <v/>
      </c>
      <c r="I35" s="34" t="str">
        <f t="shared" si="1"/>
        <v/>
      </c>
      <c r="J35" s="50" t="str">
        <f t="shared" si="2"/>
        <v/>
      </c>
      <c r="K35" s="50" t="str">
        <f t="shared" si="3"/>
        <v/>
      </c>
      <c r="L35" s="50" t="str">
        <f t="shared" si="6"/>
        <v/>
      </c>
      <c r="M35" s="51">
        <v>27</v>
      </c>
      <c r="N35" s="28"/>
      <c r="O35" s="49" t="str">
        <f t="shared" si="10"/>
        <v/>
      </c>
      <c r="P35" s="24" t="str">
        <f t="shared" si="4"/>
        <v/>
      </c>
      <c r="Q35" s="24" t="str">
        <f>IF($K35="","",VLOOKUP(P35,LISTAS!$F$5:$G$304,2,0))</f>
        <v/>
      </c>
      <c r="R35" s="38" t="str">
        <f t="shared" si="7"/>
        <v/>
      </c>
      <c r="S35" s="25" t="str">
        <f t="shared" si="8"/>
        <v/>
      </c>
      <c r="T35" s="25" t="str">
        <f t="shared" si="5"/>
        <v/>
      </c>
    </row>
    <row r="36" spans="2:20" ht="16.5" x14ac:dyDescent="0.3">
      <c r="B36" s="26"/>
      <c r="C36" s="22" t="str">
        <f>IF(B36="","",VLOOKUP(B36,LISTAS!$F$5:$I$304,2,0))</f>
        <v/>
      </c>
      <c r="D36" s="22" t="str">
        <f>IF(B36="","",VLOOKUP(B36,LISTAS!$F$5:$I$304,4,0))</f>
        <v/>
      </c>
      <c r="E36" s="37" t="s">
        <v>37</v>
      </c>
      <c r="F36" s="5"/>
      <c r="G36" s="50" t="str">
        <f t="shared" si="9"/>
        <v/>
      </c>
      <c r="H36" s="34" t="str">
        <f t="shared" si="0"/>
        <v/>
      </c>
      <c r="I36" s="34" t="str">
        <f t="shared" si="1"/>
        <v/>
      </c>
      <c r="J36" s="50" t="str">
        <f t="shared" si="2"/>
        <v/>
      </c>
      <c r="K36" s="50" t="str">
        <f t="shared" si="3"/>
        <v/>
      </c>
      <c r="L36" s="50" t="str">
        <f t="shared" si="6"/>
        <v/>
      </c>
      <c r="M36" s="51">
        <v>28</v>
      </c>
      <c r="N36" s="28"/>
      <c r="O36" s="49" t="str">
        <f t="shared" si="10"/>
        <v/>
      </c>
      <c r="P36" s="24" t="str">
        <f t="shared" si="4"/>
        <v/>
      </c>
      <c r="Q36" s="24" t="str">
        <f>IF($K36="","",VLOOKUP(P36,LISTAS!$F$5:$G$304,2,0))</f>
        <v/>
      </c>
      <c r="R36" s="38" t="str">
        <f t="shared" si="7"/>
        <v/>
      </c>
      <c r="S36" s="25" t="str">
        <f t="shared" si="8"/>
        <v/>
      </c>
      <c r="T36" s="25" t="str">
        <f t="shared" si="5"/>
        <v/>
      </c>
    </row>
    <row r="37" spans="2:20" ht="16.5" x14ac:dyDescent="0.3">
      <c r="B37" s="26"/>
      <c r="C37" s="22" t="str">
        <f>IF(B37="","",VLOOKUP(B37,LISTAS!$F$5:$I$304,2,0))</f>
        <v/>
      </c>
      <c r="D37" s="22" t="str">
        <f>IF(B37="","",VLOOKUP(B37,LISTAS!$F$5:$I$304,4,0))</f>
        <v/>
      </c>
      <c r="E37" s="37" t="s">
        <v>37</v>
      </c>
      <c r="F37" s="5"/>
      <c r="G37" s="50" t="str">
        <f t="shared" si="9"/>
        <v/>
      </c>
      <c r="H37" s="34" t="str">
        <f t="shared" si="0"/>
        <v/>
      </c>
      <c r="I37" s="34" t="str">
        <f t="shared" si="1"/>
        <v/>
      </c>
      <c r="J37" s="50" t="str">
        <f t="shared" si="2"/>
        <v/>
      </c>
      <c r="K37" s="50" t="str">
        <f t="shared" si="3"/>
        <v/>
      </c>
      <c r="L37" s="50" t="str">
        <f t="shared" si="6"/>
        <v/>
      </c>
      <c r="M37" s="51">
        <v>29</v>
      </c>
      <c r="N37" s="28"/>
      <c r="O37" s="49" t="str">
        <f t="shared" si="10"/>
        <v/>
      </c>
      <c r="P37" s="24" t="str">
        <f t="shared" si="4"/>
        <v/>
      </c>
      <c r="Q37" s="24" t="str">
        <f>IF($K37="","",VLOOKUP(P37,LISTAS!$F$5:$G$304,2,0))</f>
        <v/>
      </c>
      <c r="R37" s="38" t="str">
        <f t="shared" si="7"/>
        <v/>
      </c>
      <c r="S37" s="25" t="str">
        <f t="shared" si="8"/>
        <v/>
      </c>
      <c r="T37" s="25" t="str">
        <f t="shared" si="5"/>
        <v/>
      </c>
    </row>
    <row r="38" spans="2:20" ht="16.5" x14ac:dyDescent="0.3">
      <c r="B38" s="26"/>
      <c r="C38" s="22" t="str">
        <f>IF(B38="","",VLOOKUP(B38,LISTAS!$F$5:$I$304,2,0))</f>
        <v/>
      </c>
      <c r="D38" s="22" t="str">
        <f>IF(B38="","",VLOOKUP(B38,LISTAS!$F$5:$I$304,4,0))</f>
        <v/>
      </c>
      <c r="E38" s="37" t="s">
        <v>37</v>
      </c>
      <c r="F38" s="5"/>
      <c r="G38" s="50" t="str">
        <f t="shared" si="9"/>
        <v/>
      </c>
      <c r="H38" s="34" t="str">
        <f t="shared" si="0"/>
        <v/>
      </c>
      <c r="I38" s="34" t="str">
        <f t="shared" si="1"/>
        <v/>
      </c>
      <c r="J38" s="50" t="str">
        <f t="shared" si="2"/>
        <v/>
      </c>
      <c r="K38" s="50" t="str">
        <f t="shared" si="3"/>
        <v/>
      </c>
      <c r="L38" s="50" t="str">
        <f t="shared" si="6"/>
        <v/>
      </c>
      <c r="M38" s="51">
        <v>30</v>
      </c>
      <c r="N38" s="28"/>
      <c r="O38" s="49" t="str">
        <f t="shared" si="10"/>
        <v/>
      </c>
      <c r="P38" s="24" t="str">
        <f t="shared" si="4"/>
        <v/>
      </c>
      <c r="Q38" s="24" t="str">
        <f>IF($K38="","",VLOOKUP(P38,LISTAS!$F$5:$G$304,2,0))</f>
        <v/>
      </c>
      <c r="R38" s="38" t="str">
        <f t="shared" si="7"/>
        <v/>
      </c>
      <c r="S38" s="25" t="str">
        <f t="shared" si="8"/>
        <v/>
      </c>
      <c r="T38" s="25" t="str">
        <f t="shared" si="5"/>
        <v/>
      </c>
    </row>
    <row r="39" spans="2:20" ht="16.5" x14ac:dyDescent="0.3">
      <c r="B39" s="26"/>
      <c r="C39" s="22" t="str">
        <f>IF(B39="","",VLOOKUP(B39,LISTAS!$F$5:$I$304,2,0))</f>
        <v/>
      </c>
      <c r="D39" s="22" t="str">
        <f>IF(B39="","",VLOOKUP(B39,LISTAS!$F$5:$I$304,4,0))</f>
        <v/>
      </c>
      <c r="E39" s="37" t="s">
        <v>37</v>
      </c>
      <c r="F39" s="5"/>
      <c r="G39" s="50" t="str">
        <f t="shared" si="9"/>
        <v/>
      </c>
      <c r="H39" s="34" t="str">
        <f t="shared" si="0"/>
        <v/>
      </c>
      <c r="I39" s="34" t="str">
        <f t="shared" si="1"/>
        <v/>
      </c>
      <c r="J39" s="50" t="str">
        <f t="shared" si="2"/>
        <v/>
      </c>
      <c r="K39" s="50" t="str">
        <f t="shared" si="3"/>
        <v/>
      </c>
      <c r="L39" s="50" t="str">
        <f t="shared" si="6"/>
        <v/>
      </c>
      <c r="M39" s="51">
        <v>31</v>
      </c>
      <c r="N39" s="28"/>
      <c r="O39" s="49" t="str">
        <f t="shared" si="10"/>
        <v/>
      </c>
      <c r="P39" s="24" t="str">
        <f t="shared" si="4"/>
        <v/>
      </c>
      <c r="Q39" s="24" t="str">
        <f>IF($K39="","",VLOOKUP(P39,LISTAS!$F$5:$G$304,2,0))</f>
        <v/>
      </c>
      <c r="R39" s="38" t="str">
        <f t="shared" si="7"/>
        <v/>
      </c>
      <c r="S39" s="25" t="str">
        <f t="shared" si="8"/>
        <v/>
      </c>
      <c r="T39" s="25" t="str">
        <f t="shared" si="5"/>
        <v/>
      </c>
    </row>
    <row r="40" spans="2:20" ht="16.5" x14ac:dyDescent="0.3">
      <c r="B40" s="26"/>
      <c r="C40" s="22" t="str">
        <f>IF(B40="","",VLOOKUP(B40,LISTAS!$F$5:$I$304,2,0))</f>
        <v/>
      </c>
      <c r="D40" s="22" t="str">
        <f>IF(B40="","",VLOOKUP(B40,LISTAS!$F$5:$I$304,4,0))</f>
        <v/>
      </c>
      <c r="E40" s="37" t="s">
        <v>37</v>
      </c>
      <c r="F40" s="5"/>
      <c r="G40" s="50" t="str">
        <f t="shared" si="9"/>
        <v/>
      </c>
      <c r="H40" s="34" t="str">
        <f t="shared" si="0"/>
        <v/>
      </c>
      <c r="I40" s="34" t="str">
        <f t="shared" si="1"/>
        <v/>
      </c>
      <c r="J40" s="50" t="str">
        <f t="shared" si="2"/>
        <v/>
      </c>
      <c r="K40" s="50" t="str">
        <f t="shared" si="3"/>
        <v/>
      </c>
      <c r="L40" s="50" t="str">
        <f t="shared" si="6"/>
        <v/>
      </c>
      <c r="M40" s="51">
        <v>32</v>
      </c>
      <c r="N40" s="28"/>
      <c r="O40" s="49" t="str">
        <f t="shared" si="10"/>
        <v/>
      </c>
      <c r="P40" s="24" t="str">
        <f t="shared" si="4"/>
        <v/>
      </c>
      <c r="Q40" s="24" t="str">
        <f>IF($K40="","",VLOOKUP(P40,LISTAS!$F$5:$G$304,2,0))</f>
        <v/>
      </c>
      <c r="R40" s="38" t="str">
        <f t="shared" si="7"/>
        <v/>
      </c>
      <c r="S40" s="25" t="str">
        <f t="shared" si="8"/>
        <v/>
      </c>
      <c r="T40" s="25" t="str">
        <f t="shared" si="5"/>
        <v/>
      </c>
    </row>
    <row r="41" spans="2:20" ht="16.5" x14ac:dyDescent="0.3">
      <c r="B41" s="26"/>
      <c r="C41" s="22" t="str">
        <f>IF(B41="","",VLOOKUP(B41,LISTAS!$F$5:$I$304,2,0))</f>
        <v/>
      </c>
      <c r="D41" s="22" t="str">
        <f>IF(B41="","",VLOOKUP(B41,LISTAS!$F$5:$I$304,4,0))</f>
        <v/>
      </c>
      <c r="E41" s="37" t="s">
        <v>37</v>
      </c>
      <c r="F41" s="5"/>
      <c r="G41" s="50" t="str">
        <f t="shared" si="9"/>
        <v/>
      </c>
      <c r="H41" s="34" t="str">
        <f t="shared" si="0"/>
        <v/>
      </c>
      <c r="I41" s="34" t="str">
        <f t="shared" si="1"/>
        <v/>
      </c>
      <c r="J41" s="50" t="str">
        <f t="shared" si="2"/>
        <v/>
      </c>
      <c r="K41" s="50" t="str">
        <f t="shared" si="3"/>
        <v/>
      </c>
      <c r="L41" s="50" t="str">
        <f t="shared" si="6"/>
        <v/>
      </c>
      <c r="M41" s="51">
        <v>33</v>
      </c>
      <c r="N41" s="28"/>
      <c r="O41" s="49" t="str">
        <f t="shared" si="10"/>
        <v/>
      </c>
      <c r="P41" s="24" t="str">
        <f t="shared" si="4"/>
        <v/>
      </c>
      <c r="Q41" s="24" t="str">
        <f>IF($K41="","",VLOOKUP(P41,LISTAS!$F$5:$G$304,2,0))</f>
        <v/>
      </c>
      <c r="R41" s="38" t="str">
        <f t="shared" si="7"/>
        <v/>
      </c>
      <c r="S41" s="25" t="str">
        <f t="shared" si="8"/>
        <v/>
      </c>
      <c r="T41" s="25" t="str">
        <f t="shared" si="5"/>
        <v/>
      </c>
    </row>
    <row r="42" spans="2:20" ht="16.5" x14ac:dyDescent="0.3">
      <c r="B42" s="26"/>
      <c r="C42" s="22" t="str">
        <f>IF(B42="","",VLOOKUP(B42,LISTAS!$F$5:$I$304,2,0))</f>
        <v/>
      </c>
      <c r="D42" s="22" t="str">
        <f>IF(B42="","",VLOOKUP(B42,LISTAS!$F$5:$I$304,4,0))</f>
        <v/>
      </c>
      <c r="E42" s="37" t="s">
        <v>37</v>
      </c>
      <c r="F42" s="5"/>
      <c r="G42" s="50" t="str">
        <f t="shared" si="9"/>
        <v/>
      </c>
      <c r="H42" s="34" t="str">
        <f t="shared" si="0"/>
        <v/>
      </c>
      <c r="I42" s="34" t="str">
        <f t="shared" si="1"/>
        <v/>
      </c>
      <c r="J42" s="50" t="str">
        <f t="shared" si="2"/>
        <v/>
      </c>
      <c r="K42" s="50" t="str">
        <f t="shared" si="3"/>
        <v/>
      </c>
      <c r="L42" s="50" t="str">
        <f t="shared" si="6"/>
        <v/>
      </c>
      <c r="M42" s="51">
        <v>34</v>
      </c>
      <c r="N42" s="28"/>
      <c r="O42" s="49" t="str">
        <f t="shared" si="10"/>
        <v/>
      </c>
      <c r="P42" s="24" t="str">
        <f t="shared" si="4"/>
        <v/>
      </c>
      <c r="Q42" s="24" t="str">
        <f>IF($K42="","",VLOOKUP(P42,LISTAS!$F$5:$G$304,2,0))</f>
        <v/>
      </c>
      <c r="R42" s="38" t="str">
        <f t="shared" si="7"/>
        <v/>
      </c>
      <c r="S42" s="25" t="str">
        <f t="shared" si="8"/>
        <v/>
      </c>
      <c r="T42" s="25" t="str">
        <f t="shared" si="5"/>
        <v/>
      </c>
    </row>
    <row r="43" spans="2:20" ht="16.5" x14ac:dyDescent="0.3">
      <c r="B43" s="26"/>
      <c r="C43" s="22" t="str">
        <f>IF(B43="","",VLOOKUP(B43,LISTAS!$F$5:$I$304,2,0))</f>
        <v/>
      </c>
      <c r="D43" s="22" t="str">
        <f>IF(B43="","",VLOOKUP(B43,LISTAS!$F$5:$I$304,4,0))</f>
        <v/>
      </c>
      <c r="E43" s="37" t="s">
        <v>37</v>
      </c>
      <c r="F43" s="5"/>
      <c r="G43" s="50" t="str">
        <f t="shared" si="9"/>
        <v/>
      </c>
      <c r="H43" s="34" t="str">
        <f t="shared" si="0"/>
        <v/>
      </c>
      <c r="I43" s="34" t="str">
        <f t="shared" si="1"/>
        <v/>
      </c>
      <c r="J43" s="50" t="str">
        <f t="shared" si="2"/>
        <v/>
      </c>
      <c r="K43" s="50" t="str">
        <f t="shared" si="3"/>
        <v/>
      </c>
      <c r="L43" s="50" t="str">
        <f t="shared" si="6"/>
        <v/>
      </c>
      <c r="M43" s="51">
        <v>35</v>
      </c>
      <c r="N43" s="28"/>
      <c r="O43" s="49" t="str">
        <f t="shared" si="10"/>
        <v/>
      </c>
      <c r="P43" s="24" t="str">
        <f t="shared" si="4"/>
        <v/>
      </c>
      <c r="Q43" s="24" t="str">
        <f>IF($K43="","",VLOOKUP(P43,LISTAS!$F$5:$G$304,2,0))</f>
        <v/>
      </c>
      <c r="R43" s="38" t="str">
        <f t="shared" si="7"/>
        <v/>
      </c>
      <c r="S43" s="25" t="str">
        <f t="shared" si="8"/>
        <v/>
      </c>
      <c r="T43" s="25" t="str">
        <f t="shared" si="5"/>
        <v/>
      </c>
    </row>
    <row r="44" spans="2:20" ht="16.5" x14ac:dyDescent="0.3">
      <c r="B44" s="26"/>
      <c r="C44" s="22" t="str">
        <f>IF(B44="","",VLOOKUP(B44,LISTAS!$F$5:$I$304,2,0))</f>
        <v/>
      </c>
      <c r="D44" s="22" t="str">
        <f>IF(B44="","",VLOOKUP(B44,LISTAS!$F$5:$I$304,4,0))</f>
        <v/>
      </c>
      <c r="E44" s="37" t="s">
        <v>37</v>
      </c>
      <c r="F44" s="5"/>
      <c r="G44" s="50" t="str">
        <f t="shared" si="9"/>
        <v/>
      </c>
      <c r="H44" s="34" t="str">
        <f t="shared" si="0"/>
        <v/>
      </c>
      <c r="I44" s="34" t="str">
        <f t="shared" si="1"/>
        <v/>
      </c>
      <c r="J44" s="50" t="str">
        <f t="shared" si="2"/>
        <v/>
      </c>
      <c r="K44" s="50" t="str">
        <f t="shared" si="3"/>
        <v/>
      </c>
      <c r="L44" s="50" t="str">
        <f t="shared" si="6"/>
        <v/>
      </c>
      <c r="M44" s="51">
        <v>36</v>
      </c>
      <c r="N44" s="28"/>
      <c r="O44" s="49" t="str">
        <f t="shared" si="10"/>
        <v/>
      </c>
      <c r="P44" s="24" t="str">
        <f t="shared" si="4"/>
        <v/>
      </c>
      <c r="Q44" s="24" t="str">
        <f>IF($K44="","",VLOOKUP(P44,LISTAS!$F$5:$G$304,2,0))</f>
        <v/>
      </c>
      <c r="R44" s="38" t="str">
        <f t="shared" si="7"/>
        <v/>
      </c>
      <c r="S44" s="25" t="str">
        <f t="shared" si="8"/>
        <v/>
      </c>
      <c r="T44" s="25" t="str">
        <f t="shared" si="5"/>
        <v/>
      </c>
    </row>
    <row r="45" spans="2:20" ht="16.5" x14ac:dyDescent="0.3">
      <c r="B45" s="26"/>
      <c r="C45" s="22" t="str">
        <f>IF(B45="","",VLOOKUP(B45,LISTAS!$F$5:$I$304,2,0))</f>
        <v/>
      </c>
      <c r="D45" s="22" t="str">
        <f>IF(B45="","",VLOOKUP(B45,LISTAS!$F$5:$I$304,4,0))</f>
        <v/>
      </c>
      <c r="E45" s="37" t="s">
        <v>37</v>
      </c>
      <c r="F45" s="5"/>
      <c r="G45" s="50" t="str">
        <f t="shared" si="9"/>
        <v/>
      </c>
      <c r="H45" s="34" t="str">
        <f t="shared" si="0"/>
        <v/>
      </c>
      <c r="I45" s="34" t="str">
        <f t="shared" si="1"/>
        <v/>
      </c>
      <c r="J45" s="50" t="str">
        <f t="shared" si="2"/>
        <v/>
      </c>
      <c r="K45" s="50" t="str">
        <f t="shared" si="3"/>
        <v/>
      </c>
      <c r="L45" s="50" t="str">
        <f t="shared" si="6"/>
        <v/>
      </c>
      <c r="M45" s="51">
        <v>37</v>
      </c>
      <c r="N45" s="28"/>
      <c r="O45" s="49" t="str">
        <f t="shared" si="10"/>
        <v/>
      </c>
      <c r="P45" s="24" t="str">
        <f t="shared" si="4"/>
        <v/>
      </c>
      <c r="Q45" s="24" t="str">
        <f>IF($K45="","",VLOOKUP(P45,LISTAS!$F$5:$G$304,2,0))</f>
        <v/>
      </c>
      <c r="R45" s="38" t="str">
        <f t="shared" si="7"/>
        <v/>
      </c>
      <c r="S45" s="25" t="str">
        <f t="shared" si="8"/>
        <v/>
      </c>
      <c r="T45" s="25" t="str">
        <f t="shared" si="5"/>
        <v/>
      </c>
    </row>
    <row r="46" spans="2:20" ht="16.5" x14ac:dyDescent="0.3">
      <c r="B46" s="26"/>
      <c r="C46" s="22" t="str">
        <f>IF(B46="","",VLOOKUP(B46,LISTAS!$F$5:$I$304,2,0))</f>
        <v/>
      </c>
      <c r="D46" s="22" t="str">
        <f>IF(B46="","",VLOOKUP(B46,LISTAS!$F$5:$I$304,4,0))</f>
        <v/>
      </c>
      <c r="E46" s="37" t="s">
        <v>37</v>
      </c>
      <c r="F46" s="5"/>
      <c r="G46" s="50" t="str">
        <f t="shared" si="9"/>
        <v/>
      </c>
      <c r="H46" s="34" t="str">
        <f t="shared" si="0"/>
        <v/>
      </c>
      <c r="I46" s="34" t="str">
        <f t="shared" si="1"/>
        <v/>
      </c>
      <c r="J46" s="50" t="str">
        <f t="shared" si="2"/>
        <v/>
      </c>
      <c r="K46" s="50" t="str">
        <f t="shared" si="3"/>
        <v/>
      </c>
      <c r="L46" s="50" t="str">
        <f t="shared" si="6"/>
        <v/>
      </c>
      <c r="M46" s="51">
        <v>38</v>
      </c>
      <c r="N46" s="28"/>
      <c r="O46" s="49" t="str">
        <f t="shared" si="10"/>
        <v/>
      </c>
      <c r="P46" s="24" t="str">
        <f t="shared" si="4"/>
        <v/>
      </c>
      <c r="Q46" s="24" t="str">
        <f>IF($K46="","",VLOOKUP(P46,LISTAS!$F$5:$G$304,2,0))</f>
        <v/>
      </c>
      <c r="R46" s="38" t="str">
        <f t="shared" si="7"/>
        <v/>
      </c>
      <c r="S46" s="25" t="str">
        <f t="shared" si="8"/>
        <v/>
      </c>
      <c r="T46" s="25" t="str">
        <f t="shared" si="5"/>
        <v/>
      </c>
    </row>
    <row r="47" spans="2:20" ht="16.5" x14ac:dyDescent="0.3">
      <c r="B47" s="26"/>
      <c r="C47" s="22" t="str">
        <f>IF(B47="","",VLOOKUP(B47,LISTAS!$F$5:$I$304,2,0))</f>
        <v/>
      </c>
      <c r="D47" s="22" t="str">
        <f>IF(B47="","",VLOOKUP(B47,LISTAS!$F$5:$I$304,4,0))</f>
        <v/>
      </c>
      <c r="E47" s="37" t="s">
        <v>37</v>
      </c>
      <c r="F47" s="5"/>
      <c r="G47" s="50" t="str">
        <f t="shared" si="9"/>
        <v/>
      </c>
      <c r="H47" s="34" t="str">
        <f t="shared" si="0"/>
        <v/>
      </c>
      <c r="I47" s="34" t="str">
        <f t="shared" si="1"/>
        <v/>
      </c>
      <c r="J47" s="50" t="str">
        <f t="shared" si="2"/>
        <v/>
      </c>
      <c r="K47" s="50" t="str">
        <f t="shared" si="3"/>
        <v/>
      </c>
      <c r="L47" s="50" t="str">
        <f t="shared" si="6"/>
        <v/>
      </c>
      <c r="M47" s="51">
        <v>39</v>
      </c>
      <c r="N47" s="28"/>
      <c r="O47" s="49" t="str">
        <f t="shared" si="10"/>
        <v/>
      </c>
      <c r="P47" s="24" t="str">
        <f t="shared" si="4"/>
        <v/>
      </c>
      <c r="Q47" s="24" t="str">
        <f>IF($K47="","",VLOOKUP(P47,LISTAS!$F$5:$G$304,2,0))</f>
        <v/>
      </c>
      <c r="R47" s="38" t="str">
        <f t="shared" si="7"/>
        <v/>
      </c>
      <c r="S47" s="25" t="str">
        <f t="shared" si="8"/>
        <v/>
      </c>
      <c r="T47" s="25" t="str">
        <f t="shared" si="5"/>
        <v/>
      </c>
    </row>
    <row r="48" spans="2:20" ht="16.5" x14ac:dyDescent="0.3">
      <c r="B48" s="26"/>
      <c r="C48" s="22" t="str">
        <f>IF(B48="","",VLOOKUP(B48,LISTAS!$F$5:$I$304,2,0))</f>
        <v/>
      </c>
      <c r="D48" s="22" t="str">
        <f>IF(B48="","",VLOOKUP(B48,LISTAS!$F$5:$I$304,4,0))</f>
        <v/>
      </c>
      <c r="E48" s="37" t="s">
        <v>37</v>
      </c>
      <c r="F48" s="5"/>
      <c r="G48" s="50" t="str">
        <f t="shared" si="9"/>
        <v/>
      </c>
      <c r="H48" s="34" t="str">
        <f t="shared" si="0"/>
        <v/>
      </c>
      <c r="I48" s="34" t="str">
        <f t="shared" si="1"/>
        <v/>
      </c>
      <c r="J48" s="50" t="str">
        <f t="shared" si="2"/>
        <v/>
      </c>
      <c r="K48" s="50" t="str">
        <f t="shared" si="3"/>
        <v/>
      </c>
      <c r="L48" s="50" t="str">
        <f t="shared" si="6"/>
        <v/>
      </c>
      <c r="M48" s="51">
        <v>40</v>
      </c>
      <c r="N48" s="28"/>
      <c r="O48" s="49" t="str">
        <f t="shared" si="10"/>
        <v/>
      </c>
      <c r="P48" s="24" t="str">
        <f t="shared" si="4"/>
        <v/>
      </c>
      <c r="Q48" s="24" t="str">
        <f>IF($K48="","",VLOOKUP(P48,LISTAS!$F$5:$G$304,2,0))</f>
        <v/>
      </c>
      <c r="R48" s="38" t="str">
        <f t="shared" si="7"/>
        <v/>
      </c>
      <c r="S48" s="25" t="str">
        <f t="shared" si="8"/>
        <v/>
      </c>
      <c r="T48" s="25" t="str">
        <f t="shared" si="5"/>
        <v/>
      </c>
    </row>
    <row r="49" spans="1:20" s="5" customFormat="1" ht="18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3"/>
      <c r="T49" s="33"/>
    </row>
    <row r="50" spans="1:20" ht="20.25" customHeight="1" x14ac:dyDescent="0.25"/>
    <row r="51" spans="1:20" ht="32.25" customHeight="1" x14ac:dyDescent="0.25">
      <c r="A51" s="2"/>
      <c r="B51" s="77" t="s">
        <v>28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</row>
    <row r="52" spans="1:20" ht="20.25" customHeight="1" x14ac:dyDescent="0.25">
      <c r="A52" s="2"/>
      <c r="B52" s="80" t="s">
        <v>24</v>
      </c>
      <c r="C52" s="81"/>
      <c r="E52" s="35"/>
      <c r="F52" s="36"/>
      <c r="G52" s="11"/>
      <c r="H52" s="12"/>
      <c r="I52" s="12"/>
      <c r="J52" s="12"/>
      <c r="K52" s="13"/>
      <c r="L52" s="12"/>
      <c r="M52" s="12"/>
      <c r="N52" s="14"/>
      <c r="O52" s="82" t="s">
        <v>13</v>
      </c>
      <c r="P52" s="83"/>
      <c r="Q52" s="83"/>
      <c r="R52" s="83"/>
      <c r="S52" s="83"/>
      <c r="T52" s="84"/>
    </row>
    <row r="53" spans="1:20" s="15" customFormat="1" ht="28.5" customHeight="1" x14ac:dyDescent="0.25">
      <c r="B53" s="16" t="s">
        <v>14</v>
      </c>
      <c r="C53" s="16" t="s">
        <v>1</v>
      </c>
      <c r="D53" s="16" t="s">
        <v>15</v>
      </c>
      <c r="E53" s="16" t="s">
        <v>3</v>
      </c>
      <c r="F53" s="17"/>
      <c r="G53" s="18"/>
      <c r="H53" s="19"/>
      <c r="I53" s="19"/>
      <c r="J53" s="19"/>
      <c r="K53" s="20"/>
      <c r="L53" s="19"/>
      <c r="M53" s="19"/>
      <c r="N53" s="18"/>
      <c r="O53" s="29" t="s">
        <v>4</v>
      </c>
      <c r="P53" s="29" t="s">
        <v>14</v>
      </c>
      <c r="Q53" s="29" t="s">
        <v>1</v>
      </c>
      <c r="R53" s="29" t="s">
        <v>3</v>
      </c>
      <c r="S53" s="21" t="s">
        <v>16</v>
      </c>
      <c r="T53" s="21" t="s">
        <v>17</v>
      </c>
    </row>
    <row r="54" spans="1:20" s="5" customFormat="1" ht="18.75" customHeight="1" x14ac:dyDescent="0.25">
      <c r="B54" s="22"/>
      <c r="C54" s="22" t="str">
        <f>IF(B54="","",VLOOKUP(B54,LISTAS!$F$5:$I$304,2,0))</f>
        <v/>
      </c>
      <c r="D54" s="22" t="str">
        <f>IF(B54="","",VLOOKUP(B54,LISTAS!$F$5:$I$304,4,0))</f>
        <v/>
      </c>
      <c r="E54" s="37"/>
      <c r="G54" s="50" t="str">
        <f>IF(E54="","",E54+(ROW(E54)/1000))</f>
        <v/>
      </c>
      <c r="H54" s="34" t="str">
        <f t="shared" ref="H54:H93" si="11">IF($K54="","",IF(B54="","",B54))</f>
        <v/>
      </c>
      <c r="I54" s="34" t="str">
        <f t="shared" ref="I54:I93" si="12">IF($K54="","",IF(C54="","",C54))</f>
        <v/>
      </c>
      <c r="J54" s="50" t="str">
        <f t="shared" ref="J54:J93" si="13">IF($K54="","",E54)</f>
        <v/>
      </c>
      <c r="K54" s="50" t="str">
        <f t="shared" ref="K54:K93" si="14">G54</f>
        <v/>
      </c>
      <c r="L54" s="50" t="str">
        <f>IF(K54="","",LARGE($K$9:$K$28,M54))</f>
        <v/>
      </c>
      <c r="M54" s="51">
        <v>1</v>
      </c>
      <c r="N54" s="23"/>
      <c r="O54" s="49" t="str">
        <f>IF(R54&lt;&gt;"",_xlfn.RANK.EQ(R54,$R$9:$R$48,0),"")</f>
        <v/>
      </c>
      <c r="P54" s="24" t="str">
        <f t="shared" ref="P54:P93" si="15">IF($K54="","",VLOOKUP(L54,$G$9:$J$48,2,0))</f>
        <v/>
      </c>
      <c r="Q54" s="24" t="str">
        <f>IF($K54="","",VLOOKUP(P54,LISTAS!$F$5:$G$304,2,0))</f>
        <v/>
      </c>
      <c r="R54" s="38" t="str">
        <f>IF($K54="","",VLOOKUP(L54,$G$9:$J$48,4,0))</f>
        <v/>
      </c>
      <c r="S54" s="25" t="str">
        <f>IF($O54="","",IF($O54=1,400,IF($O54=2,340,IF($O54=3,300,IF($O54=4,280,IF($O54=5,270,IF($O54=6,260,IF($O54=7,250,IF($O54=8,240,IF($O54=9,200,IF($O54=10,200,IF($O54=11,200,IF($O54=12,200,IF($O54=13,200,IF($O54=14,200,IF($O54=15,200,IF($O54=16,200,IF($O54&gt;16,"",""))))))))))))))))))</f>
        <v/>
      </c>
      <c r="T54" s="25" t="str">
        <f t="shared" ref="T54:T93" si="16">IF(O54="","",IF($F$7="NÃO","",IF(O54=1,400,IF(O54=2,340,IF(O54=3,300,IF(O54=4,280,IF(O54=5,270,IF(O54=6,260,IF(O54=7,250,IF(O54=8,240,IF(O54=9,200,IF(O54=10,200,IF(O54=11,200,IF(O54=12,200,IF(O54=13,200,IF(O54=14,200,IF(O54=15,200,IF(O54=16,200,IF(O54&gt;16,"","")))))))))))))))))))</f>
        <v/>
      </c>
    </row>
    <row r="55" spans="1:20" s="5" customFormat="1" ht="18.75" customHeight="1" x14ac:dyDescent="0.25">
      <c r="B55" s="26"/>
      <c r="C55" s="22" t="str">
        <f>IF(B55="","",VLOOKUP(B55,LISTAS!$F$5:$I$304,2,0))</f>
        <v/>
      </c>
      <c r="D55" s="22" t="str">
        <f>IF(B55="","",VLOOKUP(B55,LISTAS!$F$5:$I$304,4,0))</f>
        <v/>
      </c>
      <c r="E55" s="37"/>
      <c r="G55" s="50" t="str">
        <f>IF(E55="","",E55+(ROW(E55)/1000))</f>
        <v/>
      </c>
      <c r="H55" s="34" t="str">
        <f t="shared" si="11"/>
        <v/>
      </c>
      <c r="I55" s="34" t="str">
        <f t="shared" si="12"/>
        <v/>
      </c>
      <c r="J55" s="50" t="str">
        <f t="shared" si="13"/>
        <v/>
      </c>
      <c r="K55" s="50" t="str">
        <f>G55</f>
        <v/>
      </c>
      <c r="L55" s="50" t="str">
        <f t="shared" ref="L55:L93" si="17">IF(K55="","",LARGE($K$9:$K$28,M55))</f>
        <v/>
      </c>
      <c r="M55" s="51">
        <v>2</v>
      </c>
      <c r="N55" s="27"/>
      <c r="O55" s="49" t="str">
        <f>IF(R55&lt;&gt;"",_xlfn.RANK.EQ(R55,$R$9:$R$48,0),"")</f>
        <v/>
      </c>
      <c r="P55" s="24" t="str">
        <f t="shared" si="15"/>
        <v/>
      </c>
      <c r="Q55" s="24" t="str">
        <f>IF($K55="","",VLOOKUP(P55,LISTAS!$F$5:$G$304,2,0))</f>
        <v/>
      </c>
      <c r="R55" s="38" t="str">
        <f t="shared" ref="R55:R93" si="18">IF($K55="","",VLOOKUP(L55,$G$9:$J$48,4,0))</f>
        <v/>
      </c>
      <c r="S55" s="25" t="str">
        <f t="shared" ref="S55:S93" si="19">IF($O55="","",IF($O55=1,400,IF($O55=2,340,IF($O55=3,300,IF($O55=4,280,IF($O55=5,270,IF($O55=6,260,IF($O55=7,250,IF($O55=8,240,IF($O55=9,200,IF($O55=10,200,IF($O55=11,200,IF($O55=12,200,IF($O55=13,200,IF($O55=14,200,IF($O55=15,200,IF($O55=16,200,IF($O55&gt;16,"",""))))))))))))))))))</f>
        <v/>
      </c>
      <c r="T55" s="25" t="str">
        <f t="shared" si="16"/>
        <v/>
      </c>
    </row>
    <row r="56" spans="1:20" s="5" customFormat="1" ht="18.75" customHeight="1" x14ac:dyDescent="0.3">
      <c r="B56" s="26"/>
      <c r="C56" s="22" t="str">
        <f>IF(B56="","",VLOOKUP(B56,LISTAS!$F$5:$I$304,2,0))</f>
        <v/>
      </c>
      <c r="D56" s="22" t="str">
        <f>IF(B56="","",VLOOKUP(B56,LISTAS!$F$5:$I$304,4,0))</f>
        <v/>
      </c>
      <c r="E56" s="37"/>
      <c r="G56" s="50" t="str">
        <f t="shared" ref="G56:G93" si="20">IF(E56="","",E56+(ROW(E56)/1000))</f>
        <v/>
      </c>
      <c r="H56" s="34" t="str">
        <f t="shared" si="11"/>
        <v/>
      </c>
      <c r="I56" s="34" t="str">
        <f t="shared" si="12"/>
        <v/>
      </c>
      <c r="J56" s="50" t="str">
        <f t="shared" si="13"/>
        <v/>
      </c>
      <c r="K56" s="50" t="str">
        <f>G56</f>
        <v/>
      </c>
      <c r="L56" s="50" t="str">
        <f t="shared" si="17"/>
        <v/>
      </c>
      <c r="M56" s="51">
        <v>3</v>
      </c>
      <c r="N56" s="28"/>
      <c r="O56" s="49" t="str">
        <f>IF(R56&lt;&gt;"",_xlfn.RANK.EQ(R56,$R$9:$R$48,0),"")</f>
        <v/>
      </c>
      <c r="P56" s="24" t="str">
        <f t="shared" si="15"/>
        <v/>
      </c>
      <c r="Q56" s="24" t="str">
        <f>IF($K56="","",VLOOKUP(P56,LISTAS!$F$5:$G$304,2,0))</f>
        <v/>
      </c>
      <c r="R56" s="38" t="str">
        <f t="shared" si="18"/>
        <v/>
      </c>
      <c r="S56" s="25" t="str">
        <f t="shared" si="19"/>
        <v/>
      </c>
      <c r="T56" s="25" t="str">
        <f t="shared" si="16"/>
        <v/>
      </c>
    </row>
    <row r="57" spans="1:20" s="5" customFormat="1" ht="18.75" customHeight="1" x14ac:dyDescent="0.3">
      <c r="B57" s="26"/>
      <c r="C57" s="22" t="str">
        <f>IF(B57="","",VLOOKUP(B57,LISTAS!$F$5:$I$304,2,0))</f>
        <v/>
      </c>
      <c r="D57" s="22" t="str">
        <f>IF(B57="","",VLOOKUP(B57,LISTAS!$F$5:$I$304,4,0))</f>
        <v/>
      </c>
      <c r="E57" s="37"/>
      <c r="G57" s="50" t="str">
        <f t="shared" si="20"/>
        <v/>
      </c>
      <c r="H57" s="34" t="str">
        <f t="shared" si="11"/>
        <v/>
      </c>
      <c r="I57" s="34" t="str">
        <f t="shared" si="12"/>
        <v/>
      </c>
      <c r="J57" s="50" t="str">
        <f t="shared" si="13"/>
        <v/>
      </c>
      <c r="K57" s="50" t="str">
        <f t="shared" si="14"/>
        <v/>
      </c>
      <c r="L57" s="50" t="str">
        <f t="shared" si="17"/>
        <v/>
      </c>
      <c r="M57" s="51">
        <v>4</v>
      </c>
      <c r="N57" s="28"/>
      <c r="O57" s="49" t="str">
        <f>IF(R57&lt;&gt;"",_xlfn.RANK.EQ(R57,$R$9:$R$48,0),"")</f>
        <v/>
      </c>
      <c r="P57" s="24" t="str">
        <f t="shared" si="15"/>
        <v/>
      </c>
      <c r="Q57" s="24" t="str">
        <f>IF($K57="","",VLOOKUP(P57,LISTAS!$F$5:$G$304,2,0))</f>
        <v/>
      </c>
      <c r="R57" s="38" t="str">
        <f t="shared" si="18"/>
        <v/>
      </c>
      <c r="S57" s="25" t="str">
        <f t="shared" si="19"/>
        <v/>
      </c>
      <c r="T57" s="25" t="str">
        <f t="shared" si="16"/>
        <v/>
      </c>
    </row>
    <row r="58" spans="1:20" s="5" customFormat="1" ht="18.75" customHeight="1" x14ac:dyDescent="0.3">
      <c r="B58" s="26"/>
      <c r="C58" s="22" t="str">
        <f>IF(B58="","",VLOOKUP(B58,LISTAS!$F$5:$I$304,2,0))</f>
        <v/>
      </c>
      <c r="D58" s="22" t="str">
        <f>IF(B58="","",VLOOKUP(B58,LISTAS!$F$5:$I$304,4,0))</f>
        <v/>
      </c>
      <c r="E58" s="37"/>
      <c r="G58" s="50" t="str">
        <f t="shared" si="20"/>
        <v/>
      </c>
      <c r="H58" s="34" t="str">
        <f t="shared" si="11"/>
        <v/>
      </c>
      <c r="I58" s="34" t="str">
        <f t="shared" si="12"/>
        <v/>
      </c>
      <c r="J58" s="50" t="str">
        <f t="shared" si="13"/>
        <v/>
      </c>
      <c r="K58" s="50" t="str">
        <f t="shared" si="14"/>
        <v/>
      </c>
      <c r="L58" s="50" t="str">
        <f t="shared" si="17"/>
        <v/>
      </c>
      <c r="M58" s="51">
        <v>5</v>
      </c>
      <c r="N58" s="28"/>
      <c r="O58" s="49" t="str">
        <f>IF(R58&lt;&gt;"",_xlfn.RANK.EQ(R58,$R$9:$R$48,0),"")</f>
        <v/>
      </c>
      <c r="P58" s="24" t="str">
        <f t="shared" si="15"/>
        <v/>
      </c>
      <c r="Q58" s="24" t="str">
        <f>IF($K58="","",VLOOKUP(P58,LISTAS!$F$5:$G$304,2,0))</f>
        <v/>
      </c>
      <c r="R58" s="38" t="str">
        <f t="shared" si="18"/>
        <v/>
      </c>
      <c r="S58" s="25" t="str">
        <f t="shared" si="19"/>
        <v/>
      </c>
      <c r="T58" s="25" t="str">
        <f t="shared" si="16"/>
        <v/>
      </c>
    </row>
    <row r="59" spans="1:20" s="5" customFormat="1" ht="18.75" customHeight="1" x14ac:dyDescent="0.3">
      <c r="B59" s="26"/>
      <c r="C59" s="22" t="str">
        <f>IF(B59="","",VLOOKUP(B59,LISTAS!$F$5:$I$304,2,0))</f>
        <v/>
      </c>
      <c r="D59" s="22" t="str">
        <f>IF(B59="","",VLOOKUP(B59,LISTAS!$F$5:$I$304,4,0))</f>
        <v/>
      </c>
      <c r="E59" s="37"/>
      <c r="G59" s="50" t="str">
        <f t="shared" si="20"/>
        <v/>
      </c>
      <c r="H59" s="34" t="str">
        <f t="shared" si="11"/>
        <v/>
      </c>
      <c r="I59" s="34" t="str">
        <f t="shared" si="12"/>
        <v/>
      </c>
      <c r="J59" s="50" t="str">
        <f t="shared" si="13"/>
        <v/>
      </c>
      <c r="K59" s="50" t="str">
        <f t="shared" si="14"/>
        <v/>
      </c>
      <c r="L59" s="50" t="str">
        <f t="shared" si="17"/>
        <v/>
      </c>
      <c r="M59" s="51">
        <v>6</v>
      </c>
      <c r="N59" s="28"/>
      <c r="O59" s="49" t="str">
        <f t="shared" ref="O59:O93" si="21">IF(R59&lt;&gt;"",_xlfn.RANK.EQ(R59,$R$9:$R$48,0),"")</f>
        <v/>
      </c>
      <c r="P59" s="24" t="str">
        <f t="shared" si="15"/>
        <v/>
      </c>
      <c r="Q59" s="24" t="str">
        <f>IF($K59="","",VLOOKUP(P59,LISTAS!$F$5:$G$304,2,0))</f>
        <v/>
      </c>
      <c r="R59" s="38" t="str">
        <f t="shared" si="18"/>
        <v/>
      </c>
      <c r="S59" s="25" t="str">
        <f t="shared" si="19"/>
        <v/>
      </c>
      <c r="T59" s="25" t="str">
        <f t="shared" si="16"/>
        <v/>
      </c>
    </row>
    <row r="60" spans="1:20" s="5" customFormat="1" ht="18.75" customHeight="1" x14ac:dyDescent="0.3">
      <c r="B60" s="26"/>
      <c r="C60" s="22" t="str">
        <f>IF(B60="","",VLOOKUP(B60,LISTAS!$F$5:$I$304,2,0))</f>
        <v/>
      </c>
      <c r="D60" s="22" t="str">
        <f>IF(B60="","",VLOOKUP(B60,LISTAS!$F$5:$I$304,4,0))</f>
        <v/>
      </c>
      <c r="E60" s="37"/>
      <c r="G60" s="50" t="str">
        <f t="shared" si="20"/>
        <v/>
      </c>
      <c r="H60" s="34" t="str">
        <f t="shared" si="11"/>
        <v/>
      </c>
      <c r="I60" s="34" t="str">
        <f t="shared" si="12"/>
        <v/>
      </c>
      <c r="J60" s="50" t="str">
        <f t="shared" si="13"/>
        <v/>
      </c>
      <c r="K60" s="50" t="str">
        <f t="shared" si="14"/>
        <v/>
      </c>
      <c r="L60" s="50" t="str">
        <f t="shared" si="17"/>
        <v/>
      </c>
      <c r="M60" s="51">
        <v>7</v>
      </c>
      <c r="N60" s="28"/>
      <c r="O60" s="49" t="str">
        <f t="shared" si="21"/>
        <v/>
      </c>
      <c r="P60" s="24" t="str">
        <f t="shared" si="15"/>
        <v/>
      </c>
      <c r="Q60" s="24" t="str">
        <f>IF($K60="","",VLOOKUP(P60,LISTAS!$F$5:$G$304,2,0))</f>
        <v/>
      </c>
      <c r="R60" s="38" t="str">
        <f t="shared" si="18"/>
        <v/>
      </c>
      <c r="S60" s="25" t="str">
        <f t="shared" si="19"/>
        <v/>
      </c>
      <c r="T60" s="25" t="str">
        <f t="shared" si="16"/>
        <v/>
      </c>
    </row>
    <row r="61" spans="1:20" s="5" customFormat="1" ht="18.75" customHeight="1" x14ac:dyDescent="0.3">
      <c r="B61" s="26"/>
      <c r="C61" s="22" t="str">
        <f>IF(B61="","",VLOOKUP(B61,LISTAS!$F$5:$I$304,2,0))</f>
        <v/>
      </c>
      <c r="D61" s="22" t="str">
        <f>IF(B61="","",VLOOKUP(B61,LISTAS!$F$5:$I$304,4,0))</f>
        <v/>
      </c>
      <c r="E61" s="37" t="s">
        <v>37</v>
      </c>
      <c r="G61" s="50" t="str">
        <f t="shared" si="20"/>
        <v/>
      </c>
      <c r="H61" s="34" t="str">
        <f t="shared" si="11"/>
        <v/>
      </c>
      <c r="I61" s="34" t="str">
        <f t="shared" si="12"/>
        <v/>
      </c>
      <c r="J61" s="50" t="str">
        <f t="shared" si="13"/>
        <v/>
      </c>
      <c r="K61" s="50" t="str">
        <f t="shared" si="14"/>
        <v/>
      </c>
      <c r="L61" s="50" t="str">
        <f t="shared" si="17"/>
        <v/>
      </c>
      <c r="M61" s="51">
        <v>8</v>
      </c>
      <c r="N61" s="28"/>
      <c r="O61" s="49" t="str">
        <f t="shared" si="21"/>
        <v/>
      </c>
      <c r="P61" s="24" t="str">
        <f t="shared" si="15"/>
        <v/>
      </c>
      <c r="Q61" s="24" t="str">
        <f>IF($K61="","",VLOOKUP(P61,LISTAS!$F$5:$G$304,2,0))</f>
        <v/>
      </c>
      <c r="R61" s="38" t="str">
        <f t="shared" si="18"/>
        <v/>
      </c>
      <c r="S61" s="25" t="str">
        <f t="shared" si="19"/>
        <v/>
      </c>
      <c r="T61" s="25" t="str">
        <f t="shared" si="16"/>
        <v/>
      </c>
    </row>
    <row r="62" spans="1:20" s="5" customFormat="1" ht="18.75" customHeight="1" x14ac:dyDescent="0.3">
      <c r="B62" s="26"/>
      <c r="C62" s="22" t="str">
        <f>IF(B62="","",VLOOKUP(B62,LISTAS!$F$5:$I$304,2,0))</f>
        <v/>
      </c>
      <c r="D62" s="22" t="str">
        <f>IF(B62="","",VLOOKUP(B62,LISTAS!$F$5:$I$304,4,0))</f>
        <v/>
      </c>
      <c r="E62" s="37" t="s">
        <v>37</v>
      </c>
      <c r="G62" s="50" t="str">
        <f t="shared" si="20"/>
        <v/>
      </c>
      <c r="H62" s="34" t="str">
        <f t="shared" si="11"/>
        <v/>
      </c>
      <c r="I62" s="34" t="str">
        <f t="shared" si="12"/>
        <v/>
      </c>
      <c r="J62" s="50" t="str">
        <f t="shared" si="13"/>
        <v/>
      </c>
      <c r="K62" s="50" t="str">
        <f t="shared" si="14"/>
        <v/>
      </c>
      <c r="L62" s="50" t="str">
        <f t="shared" si="17"/>
        <v/>
      </c>
      <c r="M62" s="51">
        <v>9</v>
      </c>
      <c r="N62" s="28"/>
      <c r="O62" s="49" t="str">
        <f t="shared" si="21"/>
        <v/>
      </c>
      <c r="P62" s="24" t="str">
        <f t="shared" si="15"/>
        <v/>
      </c>
      <c r="Q62" s="24" t="str">
        <f>IF($K62="","",VLOOKUP(P62,LISTAS!$F$5:$G$304,2,0))</f>
        <v/>
      </c>
      <c r="R62" s="38" t="str">
        <f t="shared" si="18"/>
        <v/>
      </c>
      <c r="S62" s="25" t="str">
        <f t="shared" si="19"/>
        <v/>
      </c>
      <c r="T62" s="25" t="str">
        <f t="shared" si="16"/>
        <v/>
      </c>
    </row>
    <row r="63" spans="1:20" s="5" customFormat="1" ht="18.75" customHeight="1" x14ac:dyDescent="0.3">
      <c r="B63" s="26"/>
      <c r="C63" s="22" t="str">
        <f>IF(B63="","",VLOOKUP(B63,LISTAS!$F$5:$I$304,2,0))</f>
        <v/>
      </c>
      <c r="D63" s="22" t="str">
        <f>IF(B63="","",VLOOKUP(B63,LISTAS!$F$5:$I$304,4,0))</f>
        <v/>
      </c>
      <c r="E63" s="37" t="s">
        <v>37</v>
      </c>
      <c r="G63" s="50" t="str">
        <f t="shared" si="20"/>
        <v/>
      </c>
      <c r="H63" s="34" t="str">
        <f t="shared" si="11"/>
        <v/>
      </c>
      <c r="I63" s="34" t="str">
        <f t="shared" si="12"/>
        <v/>
      </c>
      <c r="J63" s="50" t="str">
        <f t="shared" si="13"/>
        <v/>
      </c>
      <c r="K63" s="50" t="str">
        <f t="shared" si="14"/>
        <v/>
      </c>
      <c r="L63" s="50" t="str">
        <f t="shared" si="17"/>
        <v/>
      </c>
      <c r="M63" s="51">
        <v>10</v>
      </c>
      <c r="N63" s="28"/>
      <c r="O63" s="49" t="str">
        <f t="shared" si="21"/>
        <v/>
      </c>
      <c r="P63" s="24" t="str">
        <f t="shared" si="15"/>
        <v/>
      </c>
      <c r="Q63" s="24" t="str">
        <f>IF($K63="","",VLOOKUP(P63,LISTAS!$F$5:$G$304,2,0))</f>
        <v/>
      </c>
      <c r="R63" s="38" t="str">
        <f t="shared" si="18"/>
        <v/>
      </c>
      <c r="S63" s="25" t="str">
        <f t="shared" si="19"/>
        <v/>
      </c>
      <c r="T63" s="25" t="str">
        <f t="shared" si="16"/>
        <v/>
      </c>
    </row>
    <row r="64" spans="1:20" s="5" customFormat="1" ht="18.75" customHeight="1" x14ac:dyDescent="0.3">
      <c r="B64" s="26"/>
      <c r="C64" s="22" t="str">
        <f>IF(B64="","",VLOOKUP(B64,LISTAS!$F$5:$I$304,2,0))</f>
        <v/>
      </c>
      <c r="D64" s="22" t="str">
        <f>IF(B64="","",VLOOKUP(B64,LISTAS!$F$5:$I$304,4,0))</f>
        <v/>
      </c>
      <c r="E64" s="37" t="s">
        <v>37</v>
      </c>
      <c r="G64" s="50" t="str">
        <f t="shared" si="20"/>
        <v/>
      </c>
      <c r="H64" s="34" t="str">
        <f t="shared" si="11"/>
        <v/>
      </c>
      <c r="I64" s="34" t="str">
        <f t="shared" si="12"/>
        <v/>
      </c>
      <c r="J64" s="50" t="str">
        <f t="shared" si="13"/>
        <v/>
      </c>
      <c r="K64" s="50" t="str">
        <f t="shared" si="14"/>
        <v/>
      </c>
      <c r="L64" s="50" t="str">
        <f t="shared" si="17"/>
        <v/>
      </c>
      <c r="M64" s="51">
        <v>11</v>
      </c>
      <c r="N64" s="28"/>
      <c r="O64" s="49" t="str">
        <f t="shared" si="21"/>
        <v/>
      </c>
      <c r="P64" s="24" t="str">
        <f t="shared" si="15"/>
        <v/>
      </c>
      <c r="Q64" s="24" t="str">
        <f>IF($K64="","",VLOOKUP(P64,LISTAS!$F$5:$G$304,2,0))</f>
        <v/>
      </c>
      <c r="R64" s="38" t="str">
        <f t="shared" si="18"/>
        <v/>
      </c>
      <c r="S64" s="25" t="str">
        <f t="shared" si="19"/>
        <v/>
      </c>
      <c r="T64" s="25" t="str">
        <f t="shared" si="16"/>
        <v/>
      </c>
    </row>
    <row r="65" spans="2:20" s="5" customFormat="1" ht="18.75" customHeight="1" x14ac:dyDescent="0.3">
      <c r="B65" s="26"/>
      <c r="C65" s="22" t="str">
        <f>IF(B65="","",VLOOKUP(B65,LISTAS!$F$5:$I$304,2,0))</f>
        <v/>
      </c>
      <c r="D65" s="22" t="str">
        <f>IF(B65="","",VLOOKUP(B65,LISTAS!$F$5:$I$304,4,0))</f>
        <v/>
      </c>
      <c r="E65" s="37" t="s">
        <v>37</v>
      </c>
      <c r="G65" s="50" t="str">
        <f t="shared" si="20"/>
        <v/>
      </c>
      <c r="H65" s="34" t="str">
        <f t="shared" si="11"/>
        <v/>
      </c>
      <c r="I65" s="34" t="str">
        <f t="shared" si="12"/>
        <v/>
      </c>
      <c r="J65" s="50" t="str">
        <f t="shared" si="13"/>
        <v/>
      </c>
      <c r="K65" s="50" t="str">
        <f t="shared" si="14"/>
        <v/>
      </c>
      <c r="L65" s="50" t="str">
        <f t="shared" si="17"/>
        <v/>
      </c>
      <c r="M65" s="51">
        <v>12</v>
      </c>
      <c r="N65" s="28"/>
      <c r="O65" s="49" t="str">
        <f t="shared" si="21"/>
        <v/>
      </c>
      <c r="P65" s="24" t="str">
        <f t="shared" si="15"/>
        <v/>
      </c>
      <c r="Q65" s="24" t="str">
        <f>IF($K65="","",VLOOKUP(P65,LISTAS!$F$5:$G$304,2,0))</f>
        <v/>
      </c>
      <c r="R65" s="38" t="str">
        <f t="shared" si="18"/>
        <v/>
      </c>
      <c r="S65" s="25" t="str">
        <f t="shared" si="19"/>
        <v/>
      </c>
      <c r="T65" s="25" t="str">
        <f t="shared" si="16"/>
        <v/>
      </c>
    </row>
    <row r="66" spans="2:20" s="5" customFormat="1" ht="18.75" customHeight="1" x14ac:dyDescent="0.3">
      <c r="B66" s="26"/>
      <c r="C66" s="22" t="str">
        <f>IF(B66="","",VLOOKUP(B66,LISTAS!$F$5:$I$304,2,0))</f>
        <v/>
      </c>
      <c r="D66" s="22" t="str">
        <f>IF(B66="","",VLOOKUP(B66,LISTAS!$F$5:$I$304,4,0))</f>
        <v/>
      </c>
      <c r="E66" s="37" t="s">
        <v>37</v>
      </c>
      <c r="G66" s="50" t="str">
        <f t="shared" si="20"/>
        <v/>
      </c>
      <c r="H66" s="34" t="str">
        <f t="shared" si="11"/>
        <v/>
      </c>
      <c r="I66" s="34" t="str">
        <f t="shared" si="12"/>
        <v/>
      </c>
      <c r="J66" s="50" t="str">
        <f t="shared" si="13"/>
        <v/>
      </c>
      <c r="K66" s="50" t="str">
        <f t="shared" si="14"/>
        <v/>
      </c>
      <c r="L66" s="50" t="str">
        <f t="shared" si="17"/>
        <v/>
      </c>
      <c r="M66" s="51">
        <v>13</v>
      </c>
      <c r="N66" s="28"/>
      <c r="O66" s="49" t="str">
        <f t="shared" si="21"/>
        <v/>
      </c>
      <c r="P66" s="24" t="str">
        <f t="shared" si="15"/>
        <v/>
      </c>
      <c r="Q66" s="24" t="str">
        <f>IF($K66="","",VLOOKUP(P66,LISTAS!$F$5:$G$304,2,0))</f>
        <v/>
      </c>
      <c r="R66" s="38" t="str">
        <f t="shared" si="18"/>
        <v/>
      </c>
      <c r="S66" s="25" t="str">
        <f t="shared" si="19"/>
        <v/>
      </c>
      <c r="T66" s="25" t="str">
        <f t="shared" si="16"/>
        <v/>
      </c>
    </row>
    <row r="67" spans="2:20" s="5" customFormat="1" ht="18.75" customHeight="1" x14ac:dyDescent="0.3">
      <c r="B67" s="26"/>
      <c r="C67" s="22" t="str">
        <f>IF(B67="","",VLOOKUP(B67,LISTAS!$F$5:$I$304,2,0))</f>
        <v/>
      </c>
      <c r="D67" s="22" t="str">
        <f>IF(B67="","",VLOOKUP(B67,LISTAS!$F$5:$I$304,4,0))</f>
        <v/>
      </c>
      <c r="E67" s="37" t="s">
        <v>37</v>
      </c>
      <c r="G67" s="50" t="str">
        <f t="shared" si="20"/>
        <v/>
      </c>
      <c r="H67" s="34" t="str">
        <f t="shared" si="11"/>
        <v/>
      </c>
      <c r="I67" s="34" t="str">
        <f t="shared" si="12"/>
        <v/>
      </c>
      <c r="J67" s="50" t="str">
        <f t="shared" si="13"/>
        <v/>
      </c>
      <c r="K67" s="50" t="str">
        <f t="shared" si="14"/>
        <v/>
      </c>
      <c r="L67" s="50" t="str">
        <f t="shared" si="17"/>
        <v/>
      </c>
      <c r="M67" s="51">
        <v>14</v>
      </c>
      <c r="N67" s="28"/>
      <c r="O67" s="49" t="str">
        <f t="shared" si="21"/>
        <v/>
      </c>
      <c r="P67" s="24" t="str">
        <f t="shared" si="15"/>
        <v/>
      </c>
      <c r="Q67" s="24" t="str">
        <f>IF($K67="","",VLOOKUP(P67,LISTAS!$F$5:$G$304,2,0))</f>
        <v/>
      </c>
      <c r="R67" s="38" t="str">
        <f t="shared" si="18"/>
        <v/>
      </c>
      <c r="S67" s="25" t="str">
        <f t="shared" si="19"/>
        <v/>
      </c>
      <c r="T67" s="25" t="str">
        <f t="shared" si="16"/>
        <v/>
      </c>
    </row>
    <row r="68" spans="2:20" s="5" customFormat="1" ht="18.75" customHeight="1" x14ac:dyDescent="0.3">
      <c r="B68" s="26"/>
      <c r="C68" s="22" t="str">
        <f>IF(B68="","",VLOOKUP(B68,LISTAS!$F$5:$I$304,2,0))</f>
        <v/>
      </c>
      <c r="D68" s="22" t="str">
        <f>IF(B68="","",VLOOKUP(B68,LISTAS!$F$5:$I$304,4,0))</f>
        <v/>
      </c>
      <c r="E68" s="37" t="s">
        <v>37</v>
      </c>
      <c r="G68" s="50" t="str">
        <f t="shared" si="20"/>
        <v/>
      </c>
      <c r="H68" s="34" t="str">
        <f t="shared" si="11"/>
        <v/>
      </c>
      <c r="I68" s="34" t="str">
        <f t="shared" si="12"/>
        <v/>
      </c>
      <c r="J68" s="50" t="str">
        <f t="shared" si="13"/>
        <v/>
      </c>
      <c r="K68" s="50" t="str">
        <f t="shared" si="14"/>
        <v/>
      </c>
      <c r="L68" s="50" t="str">
        <f t="shared" si="17"/>
        <v/>
      </c>
      <c r="M68" s="51">
        <v>15</v>
      </c>
      <c r="N68" s="28"/>
      <c r="O68" s="49" t="str">
        <f t="shared" si="21"/>
        <v/>
      </c>
      <c r="P68" s="24" t="str">
        <f t="shared" si="15"/>
        <v/>
      </c>
      <c r="Q68" s="24" t="str">
        <f>IF($K68="","",VLOOKUP(P68,LISTAS!$F$5:$G$304,2,0))</f>
        <v/>
      </c>
      <c r="R68" s="38" t="str">
        <f t="shared" si="18"/>
        <v/>
      </c>
      <c r="S68" s="25" t="str">
        <f t="shared" si="19"/>
        <v/>
      </c>
      <c r="T68" s="25" t="str">
        <f t="shared" si="16"/>
        <v/>
      </c>
    </row>
    <row r="69" spans="2:20" s="5" customFormat="1" ht="18.75" customHeight="1" x14ac:dyDescent="0.3">
      <c r="B69" s="26"/>
      <c r="C69" s="22" t="str">
        <f>IF(B69="","",VLOOKUP(B69,LISTAS!$F$5:$I$304,2,0))</f>
        <v/>
      </c>
      <c r="D69" s="22" t="str">
        <f>IF(B69="","",VLOOKUP(B69,LISTAS!$F$5:$I$304,4,0))</f>
        <v/>
      </c>
      <c r="E69" s="37" t="s">
        <v>37</v>
      </c>
      <c r="G69" s="50" t="str">
        <f t="shared" si="20"/>
        <v/>
      </c>
      <c r="H69" s="34" t="str">
        <f t="shared" si="11"/>
        <v/>
      </c>
      <c r="I69" s="34" t="str">
        <f t="shared" si="12"/>
        <v/>
      </c>
      <c r="J69" s="50" t="str">
        <f t="shared" si="13"/>
        <v/>
      </c>
      <c r="K69" s="50" t="str">
        <f t="shared" si="14"/>
        <v/>
      </c>
      <c r="L69" s="50" t="str">
        <f t="shared" si="17"/>
        <v/>
      </c>
      <c r="M69" s="51">
        <v>16</v>
      </c>
      <c r="N69" s="28"/>
      <c r="O69" s="49" t="str">
        <f t="shared" si="21"/>
        <v/>
      </c>
      <c r="P69" s="24" t="str">
        <f t="shared" si="15"/>
        <v/>
      </c>
      <c r="Q69" s="24" t="str">
        <f>IF($K69="","",VLOOKUP(P69,LISTAS!$F$5:$G$304,2,0))</f>
        <v/>
      </c>
      <c r="R69" s="38" t="str">
        <f t="shared" si="18"/>
        <v/>
      </c>
      <c r="S69" s="25" t="str">
        <f t="shared" si="19"/>
        <v/>
      </c>
      <c r="T69" s="25" t="str">
        <f t="shared" si="16"/>
        <v/>
      </c>
    </row>
    <row r="70" spans="2:20" s="5" customFormat="1" ht="18.75" customHeight="1" x14ac:dyDescent="0.3">
      <c r="B70" s="26"/>
      <c r="C70" s="22" t="str">
        <f>IF(B70="","",VLOOKUP(B70,LISTAS!$F$5:$I$304,2,0))</f>
        <v/>
      </c>
      <c r="D70" s="22" t="str">
        <f>IF(B70="","",VLOOKUP(B70,LISTAS!$F$5:$I$304,4,0))</f>
        <v/>
      </c>
      <c r="E70" s="37" t="s">
        <v>37</v>
      </c>
      <c r="G70" s="50" t="str">
        <f t="shared" si="20"/>
        <v/>
      </c>
      <c r="H70" s="34" t="str">
        <f t="shared" si="11"/>
        <v/>
      </c>
      <c r="I70" s="34" t="str">
        <f t="shared" si="12"/>
        <v/>
      </c>
      <c r="J70" s="50" t="str">
        <f t="shared" si="13"/>
        <v/>
      </c>
      <c r="K70" s="50" t="str">
        <f t="shared" si="14"/>
        <v/>
      </c>
      <c r="L70" s="50" t="str">
        <f t="shared" si="17"/>
        <v/>
      </c>
      <c r="M70" s="51">
        <v>17</v>
      </c>
      <c r="N70" s="28"/>
      <c r="O70" s="49" t="str">
        <f t="shared" si="21"/>
        <v/>
      </c>
      <c r="P70" s="24" t="str">
        <f t="shared" si="15"/>
        <v/>
      </c>
      <c r="Q70" s="24" t="str">
        <f>IF($K70="","",VLOOKUP(P70,LISTAS!$F$5:$G$304,2,0))</f>
        <v/>
      </c>
      <c r="R70" s="38" t="str">
        <f t="shared" si="18"/>
        <v/>
      </c>
      <c r="S70" s="25" t="str">
        <f t="shared" si="19"/>
        <v/>
      </c>
      <c r="T70" s="25" t="str">
        <f t="shared" si="16"/>
        <v/>
      </c>
    </row>
    <row r="71" spans="2:20" s="5" customFormat="1" ht="18.75" customHeight="1" x14ac:dyDescent="0.3">
      <c r="B71" s="26"/>
      <c r="C71" s="22" t="str">
        <f>IF(B71="","",VLOOKUP(B71,LISTAS!$F$5:$I$304,2,0))</f>
        <v/>
      </c>
      <c r="D71" s="22" t="str">
        <f>IF(B71="","",VLOOKUP(B71,LISTAS!$F$5:$I$304,4,0))</f>
        <v/>
      </c>
      <c r="E71" s="37" t="s">
        <v>37</v>
      </c>
      <c r="G71" s="50" t="str">
        <f t="shared" si="20"/>
        <v/>
      </c>
      <c r="H71" s="34" t="str">
        <f t="shared" si="11"/>
        <v/>
      </c>
      <c r="I71" s="34" t="str">
        <f t="shared" si="12"/>
        <v/>
      </c>
      <c r="J71" s="50" t="str">
        <f t="shared" si="13"/>
        <v/>
      </c>
      <c r="K71" s="50" t="str">
        <f t="shared" si="14"/>
        <v/>
      </c>
      <c r="L71" s="50" t="str">
        <f t="shared" si="17"/>
        <v/>
      </c>
      <c r="M71" s="51">
        <v>18</v>
      </c>
      <c r="N71" s="28"/>
      <c r="O71" s="49" t="str">
        <f t="shared" si="21"/>
        <v/>
      </c>
      <c r="P71" s="24" t="str">
        <f t="shared" si="15"/>
        <v/>
      </c>
      <c r="Q71" s="24" t="str">
        <f>IF($K71="","",VLOOKUP(P71,LISTAS!$F$5:$G$304,2,0))</f>
        <v/>
      </c>
      <c r="R71" s="38" t="str">
        <f t="shared" si="18"/>
        <v/>
      </c>
      <c r="S71" s="25" t="str">
        <f t="shared" si="19"/>
        <v/>
      </c>
      <c r="T71" s="25" t="str">
        <f t="shared" si="16"/>
        <v/>
      </c>
    </row>
    <row r="72" spans="2:20" s="5" customFormat="1" ht="18.75" customHeight="1" x14ac:dyDescent="0.3">
      <c r="B72" s="26"/>
      <c r="C72" s="22" t="str">
        <f>IF(B72="","",VLOOKUP(B72,LISTAS!$F$5:$I$304,2,0))</f>
        <v/>
      </c>
      <c r="D72" s="22" t="str">
        <f>IF(B72="","",VLOOKUP(B72,LISTAS!$F$5:$I$304,4,0))</f>
        <v/>
      </c>
      <c r="E72" s="37" t="s">
        <v>37</v>
      </c>
      <c r="G72" s="50" t="str">
        <f t="shared" si="20"/>
        <v/>
      </c>
      <c r="H72" s="34" t="str">
        <f t="shared" si="11"/>
        <v/>
      </c>
      <c r="I72" s="34" t="str">
        <f t="shared" si="12"/>
        <v/>
      </c>
      <c r="J72" s="50" t="str">
        <f t="shared" si="13"/>
        <v/>
      </c>
      <c r="K72" s="50" t="str">
        <f t="shared" si="14"/>
        <v/>
      </c>
      <c r="L72" s="50" t="str">
        <f t="shared" si="17"/>
        <v/>
      </c>
      <c r="M72" s="51">
        <v>19</v>
      </c>
      <c r="N72" s="28"/>
      <c r="O72" s="49" t="str">
        <f t="shared" si="21"/>
        <v/>
      </c>
      <c r="P72" s="24" t="str">
        <f t="shared" si="15"/>
        <v/>
      </c>
      <c r="Q72" s="24" t="str">
        <f>IF($K72="","",VLOOKUP(P72,LISTAS!$F$5:$G$304,2,0))</f>
        <v/>
      </c>
      <c r="R72" s="38" t="str">
        <f t="shared" si="18"/>
        <v/>
      </c>
      <c r="S72" s="25" t="str">
        <f t="shared" si="19"/>
        <v/>
      </c>
      <c r="T72" s="25" t="str">
        <f t="shared" si="16"/>
        <v/>
      </c>
    </row>
    <row r="73" spans="2:20" s="5" customFormat="1" ht="18.75" customHeight="1" x14ac:dyDescent="0.3">
      <c r="B73" s="26"/>
      <c r="C73" s="22" t="str">
        <f>IF(B73="","",VLOOKUP(B73,LISTAS!$F$5:$I$304,2,0))</f>
        <v/>
      </c>
      <c r="D73" s="22" t="str">
        <f>IF(B73="","",VLOOKUP(B73,LISTAS!$F$5:$I$304,4,0))</f>
        <v/>
      </c>
      <c r="E73" s="37" t="s">
        <v>37</v>
      </c>
      <c r="G73" s="50" t="str">
        <f t="shared" si="20"/>
        <v/>
      </c>
      <c r="H73" s="34" t="str">
        <f t="shared" si="11"/>
        <v/>
      </c>
      <c r="I73" s="34" t="str">
        <f t="shared" si="12"/>
        <v/>
      </c>
      <c r="J73" s="50" t="str">
        <f t="shared" si="13"/>
        <v/>
      </c>
      <c r="K73" s="50" t="str">
        <f t="shared" si="14"/>
        <v/>
      </c>
      <c r="L73" s="50" t="str">
        <f t="shared" si="17"/>
        <v/>
      </c>
      <c r="M73" s="51">
        <v>20</v>
      </c>
      <c r="N73" s="28"/>
      <c r="O73" s="49" t="str">
        <f t="shared" si="21"/>
        <v/>
      </c>
      <c r="P73" s="24" t="str">
        <f t="shared" si="15"/>
        <v/>
      </c>
      <c r="Q73" s="24" t="str">
        <f>IF($K73="","",VLOOKUP(P73,LISTAS!$F$5:$G$304,2,0))</f>
        <v/>
      </c>
      <c r="R73" s="38" t="str">
        <f t="shared" si="18"/>
        <v/>
      </c>
      <c r="S73" s="25" t="str">
        <f t="shared" si="19"/>
        <v/>
      </c>
      <c r="T73" s="25" t="str">
        <f t="shared" si="16"/>
        <v/>
      </c>
    </row>
    <row r="74" spans="2:20" ht="16.5" x14ac:dyDescent="0.3">
      <c r="B74" s="26"/>
      <c r="C74" s="22" t="str">
        <f>IF(B74="","",VLOOKUP(B74,LISTAS!$F$5:$I$304,2,0))</f>
        <v/>
      </c>
      <c r="D74" s="22" t="str">
        <f>IF(B74="","",VLOOKUP(B74,LISTAS!$F$5:$I$304,4,0))</f>
        <v/>
      </c>
      <c r="E74" s="37" t="s">
        <v>37</v>
      </c>
      <c r="F74" s="5"/>
      <c r="G74" s="50" t="str">
        <f t="shared" si="20"/>
        <v/>
      </c>
      <c r="H74" s="34" t="str">
        <f t="shared" si="11"/>
        <v/>
      </c>
      <c r="I74" s="34" t="str">
        <f t="shared" si="12"/>
        <v/>
      </c>
      <c r="J74" s="50" t="str">
        <f t="shared" si="13"/>
        <v/>
      </c>
      <c r="K74" s="50" t="str">
        <f t="shared" si="14"/>
        <v/>
      </c>
      <c r="L74" s="50" t="str">
        <f t="shared" si="17"/>
        <v/>
      </c>
      <c r="M74" s="51">
        <v>21</v>
      </c>
      <c r="N74" s="28"/>
      <c r="O74" s="49" t="str">
        <f t="shared" si="21"/>
        <v/>
      </c>
      <c r="P74" s="24" t="str">
        <f t="shared" si="15"/>
        <v/>
      </c>
      <c r="Q74" s="24" t="str">
        <f>IF($K74="","",VLOOKUP(P74,LISTAS!$F$5:$G$304,2,0))</f>
        <v/>
      </c>
      <c r="R74" s="38" t="str">
        <f t="shared" si="18"/>
        <v/>
      </c>
      <c r="S74" s="25" t="str">
        <f t="shared" si="19"/>
        <v/>
      </c>
      <c r="T74" s="25" t="str">
        <f t="shared" si="16"/>
        <v/>
      </c>
    </row>
    <row r="75" spans="2:20" ht="16.5" x14ac:dyDescent="0.3">
      <c r="B75" s="26"/>
      <c r="C75" s="22" t="str">
        <f>IF(B75="","",VLOOKUP(B75,LISTAS!$F$5:$I$304,2,0))</f>
        <v/>
      </c>
      <c r="D75" s="22" t="str">
        <f>IF(B75="","",VLOOKUP(B75,LISTAS!$F$5:$I$304,4,0))</f>
        <v/>
      </c>
      <c r="E75" s="37" t="s">
        <v>37</v>
      </c>
      <c r="F75" s="5"/>
      <c r="G75" s="50" t="str">
        <f t="shared" si="20"/>
        <v/>
      </c>
      <c r="H75" s="34" t="str">
        <f t="shared" si="11"/>
        <v/>
      </c>
      <c r="I75" s="34" t="str">
        <f t="shared" si="12"/>
        <v/>
      </c>
      <c r="J75" s="50" t="str">
        <f t="shared" si="13"/>
        <v/>
      </c>
      <c r="K75" s="50" t="str">
        <f t="shared" si="14"/>
        <v/>
      </c>
      <c r="L75" s="50" t="str">
        <f t="shared" si="17"/>
        <v/>
      </c>
      <c r="M75" s="51">
        <v>22</v>
      </c>
      <c r="N75" s="28"/>
      <c r="O75" s="49" t="str">
        <f t="shared" si="21"/>
        <v/>
      </c>
      <c r="P75" s="24" t="str">
        <f t="shared" si="15"/>
        <v/>
      </c>
      <c r="Q75" s="24" t="str">
        <f>IF($K75="","",VLOOKUP(P75,LISTAS!$F$5:$G$304,2,0))</f>
        <v/>
      </c>
      <c r="R75" s="38" t="str">
        <f t="shared" si="18"/>
        <v/>
      </c>
      <c r="S75" s="25" t="str">
        <f t="shared" si="19"/>
        <v/>
      </c>
      <c r="T75" s="25" t="str">
        <f t="shared" si="16"/>
        <v/>
      </c>
    </row>
    <row r="76" spans="2:20" ht="16.5" x14ac:dyDescent="0.3">
      <c r="B76" s="26"/>
      <c r="C76" s="22" t="str">
        <f>IF(B76="","",VLOOKUP(B76,LISTAS!$F$5:$I$304,2,0))</f>
        <v/>
      </c>
      <c r="D76" s="22" t="str">
        <f>IF(B76="","",VLOOKUP(B76,LISTAS!$F$5:$I$304,4,0))</f>
        <v/>
      </c>
      <c r="E76" s="37" t="s">
        <v>37</v>
      </c>
      <c r="F76" s="5"/>
      <c r="G76" s="50" t="str">
        <f t="shared" si="20"/>
        <v/>
      </c>
      <c r="H76" s="34" t="str">
        <f t="shared" si="11"/>
        <v/>
      </c>
      <c r="I76" s="34" t="str">
        <f t="shared" si="12"/>
        <v/>
      </c>
      <c r="J76" s="50" t="str">
        <f t="shared" si="13"/>
        <v/>
      </c>
      <c r="K76" s="50" t="str">
        <f t="shared" si="14"/>
        <v/>
      </c>
      <c r="L76" s="50" t="str">
        <f t="shared" si="17"/>
        <v/>
      </c>
      <c r="M76" s="51">
        <v>23</v>
      </c>
      <c r="N76" s="28"/>
      <c r="O76" s="49" t="str">
        <f t="shared" si="21"/>
        <v/>
      </c>
      <c r="P76" s="24" t="str">
        <f t="shared" si="15"/>
        <v/>
      </c>
      <c r="Q76" s="24" t="str">
        <f>IF($K76="","",VLOOKUP(P76,LISTAS!$F$5:$G$304,2,0))</f>
        <v/>
      </c>
      <c r="R76" s="38" t="str">
        <f t="shared" si="18"/>
        <v/>
      </c>
      <c r="S76" s="25" t="str">
        <f t="shared" si="19"/>
        <v/>
      </c>
      <c r="T76" s="25" t="str">
        <f t="shared" si="16"/>
        <v/>
      </c>
    </row>
    <row r="77" spans="2:20" ht="16.5" x14ac:dyDescent="0.3">
      <c r="B77" s="26"/>
      <c r="C77" s="22" t="str">
        <f>IF(B77="","",VLOOKUP(B77,LISTAS!$F$5:$I$304,2,0))</f>
        <v/>
      </c>
      <c r="D77" s="22" t="str">
        <f>IF(B77="","",VLOOKUP(B77,LISTAS!$F$5:$I$304,4,0))</f>
        <v/>
      </c>
      <c r="E77" s="37" t="s">
        <v>37</v>
      </c>
      <c r="F77" s="5"/>
      <c r="G77" s="50" t="str">
        <f t="shared" si="20"/>
        <v/>
      </c>
      <c r="H77" s="34" t="str">
        <f t="shared" si="11"/>
        <v/>
      </c>
      <c r="I77" s="34" t="str">
        <f t="shared" si="12"/>
        <v/>
      </c>
      <c r="J77" s="50" t="str">
        <f t="shared" si="13"/>
        <v/>
      </c>
      <c r="K77" s="50" t="str">
        <f t="shared" si="14"/>
        <v/>
      </c>
      <c r="L77" s="50" t="str">
        <f t="shared" si="17"/>
        <v/>
      </c>
      <c r="M77" s="51">
        <v>24</v>
      </c>
      <c r="N77" s="28"/>
      <c r="O77" s="49" t="str">
        <f t="shared" si="21"/>
        <v/>
      </c>
      <c r="P77" s="24" t="str">
        <f t="shared" si="15"/>
        <v/>
      </c>
      <c r="Q77" s="24" t="str">
        <f>IF($K77="","",VLOOKUP(P77,LISTAS!$F$5:$G$304,2,0))</f>
        <v/>
      </c>
      <c r="R77" s="38" t="str">
        <f t="shared" si="18"/>
        <v/>
      </c>
      <c r="S77" s="25" t="str">
        <f t="shared" si="19"/>
        <v/>
      </c>
      <c r="T77" s="25" t="str">
        <f t="shared" si="16"/>
        <v/>
      </c>
    </row>
    <row r="78" spans="2:20" ht="16.5" x14ac:dyDescent="0.3">
      <c r="B78" s="26"/>
      <c r="C78" s="22" t="str">
        <f>IF(B78="","",VLOOKUP(B78,LISTAS!$F$5:$I$304,2,0))</f>
        <v/>
      </c>
      <c r="D78" s="22" t="str">
        <f>IF(B78="","",VLOOKUP(B78,LISTAS!$F$5:$I$304,4,0))</f>
        <v/>
      </c>
      <c r="E78" s="37" t="s">
        <v>37</v>
      </c>
      <c r="F78" s="5"/>
      <c r="G78" s="50" t="str">
        <f t="shared" si="20"/>
        <v/>
      </c>
      <c r="H78" s="34" t="str">
        <f t="shared" si="11"/>
        <v/>
      </c>
      <c r="I78" s="34" t="str">
        <f t="shared" si="12"/>
        <v/>
      </c>
      <c r="J78" s="50" t="str">
        <f t="shared" si="13"/>
        <v/>
      </c>
      <c r="K78" s="50" t="str">
        <f t="shared" si="14"/>
        <v/>
      </c>
      <c r="L78" s="50" t="str">
        <f t="shared" si="17"/>
        <v/>
      </c>
      <c r="M78" s="51">
        <v>25</v>
      </c>
      <c r="N78" s="28"/>
      <c r="O78" s="49" t="str">
        <f t="shared" si="21"/>
        <v/>
      </c>
      <c r="P78" s="24" t="str">
        <f t="shared" si="15"/>
        <v/>
      </c>
      <c r="Q78" s="24" t="str">
        <f>IF($K78="","",VLOOKUP(P78,LISTAS!$F$5:$G$304,2,0))</f>
        <v/>
      </c>
      <c r="R78" s="38" t="str">
        <f t="shared" si="18"/>
        <v/>
      </c>
      <c r="S78" s="25" t="str">
        <f t="shared" si="19"/>
        <v/>
      </c>
      <c r="T78" s="25" t="str">
        <f t="shared" si="16"/>
        <v/>
      </c>
    </row>
    <row r="79" spans="2:20" ht="16.5" x14ac:dyDescent="0.3">
      <c r="B79" s="26"/>
      <c r="C79" s="22" t="str">
        <f>IF(B79="","",VLOOKUP(B79,LISTAS!$F$5:$I$304,2,0))</f>
        <v/>
      </c>
      <c r="D79" s="22" t="str">
        <f>IF(B79="","",VLOOKUP(B79,LISTAS!$F$5:$I$304,4,0))</f>
        <v/>
      </c>
      <c r="E79" s="37" t="s">
        <v>37</v>
      </c>
      <c r="F79" s="5"/>
      <c r="G79" s="50" t="str">
        <f t="shared" si="20"/>
        <v/>
      </c>
      <c r="H79" s="34" t="str">
        <f t="shared" si="11"/>
        <v/>
      </c>
      <c r="I79" s="34" t="str">
        <f t="shared" si="12"/>
        <v/>
      </c>
      <c r="J79" s="50" t="str">
        <f t="shared" si="13"/>
        <v/>
      </c>
      <c r="K79" s="50" t="str">
        <f t="shared" si="14"/>
        <v/>
      </c>
      <c r="L79" s="50" t="str">
        <f t="shared" si="17"/>
        <v/>
      </c>
      <c r="M79" s="51">
        <v>26</v>
      </c>
      <c r="N79" s="28"/>
      <c r="O79" s="49" t="str">
        <f t="shared" si="21"/>
        <v/>
      </c>
      <c r="P79" s="24" t="str">
        <f t="shared" si="15"/>
        <v/>
      </c>
      <c r="Q79" s="24" t="str">
        <f>IF($K79="","",VLOOKUP(P79,LISTAS!$F$5:$G$304,2,0))</f>
        <v/>
      </c>
      <c r="R79" s="38" t="str">
        <f t="shared" si="18"/>
        <v/>
      </c>
      <c r="S79" s="25" t="str">
        <f t="shared" si="19"/>
        <v/>
      </c>
      <c r="T79" s="25" t="str">
        <f t="shared" si="16"/>
        <v/>
      </c>
    </row>
    <row r="80" spans="2:20" ht="16.5" x14ac:dyDescent="0.3">
      <c r="B80" s="26"/>
      <c r="C80" s="22" t="str">
        <f>IF(B80="","",VLOOKUP(B80,LISTAS!$F$5:$I$304,2,0))</f>
        <v/>
      </c>
      <c r="D80" s="22" t="str">
        <f>IF(B80="","",VLOOKUP(B80,LISTAS!$F$5:$I$304,4,0))</f>
        <v/>
      </c>
      <c r="E80" s="37" t="s">
        <v>37</v>
      </c>
      <c r="F80" s="5"/>
      <c r="G80" s="50" t="str">
        <f t="shared" si="20"/>
        <v/>
      </c>
      <c r="H80" s="34" t="str">
        <f t="shared" si="11"/>
        <v/>
      </c>
      <c r="I80" s="34" t="str">
        <f t="shared" si="12"/>
        <v/>
      </c>
      <c r="J80" s="50" t="str">
        <f t="shared" si="13"/>
        <v/>
      </c>
      <c r="K80" s="50" t="str">
        <f t="shared" si="14"/>
        <v/>
      </c>
      <c r="L80" s="50" t="str">
        <f t="shared" si="17"/>
        <v/>
      </c>
      <c r="M80" s="51">
        <v>27</v>
      </c>
      <c r="N80" s="28"/>
      <c r="O80" s="49" t="str">
        <f t="shared" si="21"/>
        <v/>
      </c>
      <c r="P80" s="24" t="str">
        <f t="shared" si="15"/>
        <v/>
      </c>
      <c r="Q80" s="24" t="str">
        <f>IF($K80="","",VLOOKUP(P80,LISTAS!$F$5:$G$304,2,0))</f>
        <v/>
      </c>
      <c r="R80" s="38" t="str">
        <f t="shared" si="18"/>
        <v/>
      </c>
      <c r="S80" s="25" t="str">
        <f t="shared" si="19"/>
        <v/>
      </c>
      <c r="T80" s="25" t="str">
        <f t="shared" si="16"/>
        <v/>
      </c>
    </row>
    <row r="81" spans="2:20" ht="16.5" x14ac:dyDescent="0.3">
      <c r="B81" s="26"/>
      <c r="C81" s="22" t="str">
        <f>IF(B81="","",VLOOKUP(B81,LISTAS!$F$5:$I$304,2,0))</f>
        <v/>
      </c>
      <c r="D81" s="22" t="str">
        <f>IF(B81="","",VLOOKUP(B81,LISTAS!$F$5:$I$304,4,0))</f>
        <v/>
      </c>
      <c r="E81" s="37" t="s">
        <v>37</v>
      </c>
      <c r="F81" s="5"/>
      <c r="G81" s="50" t="str">
        <f t="shared" si="20"/>
        <v/>
      </c>
      <c r="H81" s="34" t="str">
        <f t="shared" si="11"/>
        <v/>
      </c>
      <c r="I81" s="34" t="str">
        <f t="shared" si="12"/>
        <v/>
      </c>
      <c r="J81" s="50" t="str">
        <f t="shared" si="13"/>
        <v/>
      </c>
      <c r="K81" s="50" t="str">
        <f t="shared" si="14"/>
        <v/>
      </c>
      <c r="L81" s="50" t="str">
        <f t="shared" si="17"/>
        <v/>
      </c>
      <c r="M81" s="51">
        <v>28</v>
      </c>
      <c r="N81" s="28"/>
      <c r="O81" s="49" t="str">
        <f t="shared" si="21"/>
        <v/>
      </c>
      <c r="P81" s="24" t="str">
        <f t="shared" si="15"/>
        <v/>
      </c>
      <c r="Q81" s="24" t="str">
        <f>IF($K81="","",VLOOKUP(P81,LISTAS!$F$5:$G$304,2,0))</f>
        <v/>
      </c>
      <c r="R81" s="38" t="str">
        <f t="shared" si="18"/>
        <v/>
      </c>
      <c r="S81" s="25" t="str">
        <f t="shared" si="19"/>
        <v/>
      </c>
      <c r="T81" s="25" t="str">
        <f t="shared" si="16"/>
        <v/>
      </c>
    </row>
    <row r="82" spans="2:20" ht="16.5" x14ac:dyDescent="0.3">
      <c r="B82" s="26"/>
      <c r="C82" s="22" t="str">
        <f>IF(B82="","",VLOOKUP(B82,LISTAS!$F$5:$I$304,2,0))</f>
        <v/>
      </c>
      <c r="D82" s="22" t="str">
        <f>IF(B82="","",VLOOKUP(B82,LISTAS!$F$5:$I$304,4,0))</f>
        <v/>
      </c>
      <c r="E82" s="37" t="s">
        <v>37</v>
      </c>
      <c r="F82" s="5"/>
      <c r="G82" s="50" t="str">
        <f t="shared" si="20"/>
        <v/>
      </c>
      <c r="H82" s="34" t="str">
        <f t="shared" si="11"/>
        <v/>
      </c>
      <c r="I82" s="34" t="str">
        <f t="shared" si="12"/>
        <v/>
      </c>
      <c r="J82" s="50" t="str">
        <f t="shared" si="13"/>
        <v/>
      </c>
      <c r="K82" s="50" t="str">
        <f t="shared" si="14"/>
        <v/>
      </c>
      <c r="L82" s="50" t="str">
        <f t="shared" si="17"/>
        <v/>
      </c>
      <c r="M82" s="51">
        <v>29</v>
      </c>
      <c r="N82" s="28"/>
      <c r="O82" s="49" t="str">
        <f t="shared" si="21"/>
        <v/>
      </c>
      <c r="P82" s="24" t="str">
        <f t="shared" si="15"/>
        <v/>
      </c>
      <c r="Q82" s="24" t="str">
        <f>IF($K82="","",VLOOKUP(P82,LISTAS!$F$5:$G$304,2,0))</f>
        <v/>
      </c>
      <c r="R82" s="38" t="str">
        <f t="shared" si="18"/>
        <v/>
      </c>
      <c r="S82" s="25" t="str">
        <f t="shared" si="19"/>
        <v/>
      </c>
      <c r="T82" s="25" t="str">
        <f t="shared" si="16"/>
        <v/>
      </c>
    </row>
    <row r="83" spans="2:20" ht="16.5" x14ac:dyDescent="0.3">
      <c r="B83" s="26"/>
      <c r="C83" s="22" t="str">
        <f>IF(B83="","",VLOOKUP(B83,LISTAS!$F$5:$I$304,2,0))</f>
        <v/>
      </c>
      <c r="D83" s="22" t="str">
        <f>IF(B83="","",VLOOKUP(B83,LISTAS!$F$5:$I$304,4,0))</f>
        <v/>
      </c>
      <c r="E83" s="37" t="s">
        <v>37</v>
      </c>
      <c r="F83" s="5"/>
      <c r="G83" s="50" t="str">
        <f t="shared" si="20"/>
        <v/>
      </c>
      <c r="H83" s="34" t="str">
        <f t="shared" si="11"/>
        <v/>
      </c>
      <c r="I83" s="34" t="str">
        <f t="shared" si="12"/>
        <v/>
      </c>
      <c r="J83" s="50" t="str">
        <f t="shared" si="13"/>
        <v/>
      </c>
      <c r="K83" s="50" t="str">
        <f t="shared" si="14"/>
        <v/>
      </c>
      <c r="L83" s="50" t="str">
        <f t="shared" si="17"/>
        <v/>
      </c>
      <c r="M83" s="51">
        <v>30</v>
      </c>
      <c r="N83" s="28"/>
      <c r="O83" s="49" t="str">
        <f t="shared" si="21"/>
        <v/>
      </c>
      <c r="P83" s="24" t="str">
        <f t="shared" si="15"/>
        <v/>
      </c>
      <c r="Q83" s="24" t="str">
        <f>IF($K83="","",VLOOKUP(P83,LISTAS!$F$5:$G$304,2,0))</f>
        <v/>
      </c>
      <c r="R83" s="38" t="str">
        <f t="shared" si="18"/>
        <v/>
      </c>
      <c r="S83" s="25" t="str">
        <f t="shared" si="19"/>
        <v/>
      </c>
      <c r="T83" s="25" t="str">
        <f t="shared" si="16"/>
        <v/>
      </c>
    </row>
    <row r="84" spans="2:20" ht="16.5" x14ac:dyDescent="0.3">
      <c r="B84" s="26"/>
      <c r="C84" s="22" t="str">
        <f>IF(B84="","",VLOOKUP(B84,LISTAS!$F$5:$I$304,2,0))</f>
        <v/>
      </c>
      <c r="D84" s="22" t="str">
        <f>IF(B84="","",VLOOKUP(B84,LISTAS!$F$5:$I$304,4,0))</f>
        <v/>
      </c>
      <c r="E84" s="37" t="s">
        <v>37</v>
      </c>
      <c r="F84" s="5"/>
      <c r="G84" s="50" t="str">
        <f t="shared" si="20"/>
        <v/>
      </c>
      <c r="H84" s="34" t="str">
        <f t="shared" si="11"/>
        <v/>
      </c>
      <c r="I84" s="34" t="str">
        <f t="shared" si="12"/>
        <v/>
      </c>
      <c r="J84" s="50" t="str">
        <f t="shared" si="13"/>
        <v/>
      </c>
      <c r="K84" s="50" t="str">
        <f t="shared" si="14"/>
        <v/>
      </c>
      <c r="L84" s="50" t="str">
        <f t="shared" si="17"/>
        <v/>
      </c>
      <c r="M84" s="51">
        <v>31</v>
      </c>
      <c r="N84" s="28"/>
      <c r="O84" s="49" t="str">
        <f t="shared" si="21"/>
        <v/>
      </c>
      <c r="P84" s="24" t="str">
        <f t="shared" si="15"/>
        <v/>
      </c>
      <c r="Q84" s="24" t="str">
        <f>IF($K84="","",VLOOKUP(P84,LISTAS!$F$5:$G$304,2,0))</f>
        <v/>
      </c>
      <c r="R84" s="38" t="str">
        <f t="shared" si="18"/>
        <v/>
      </c>
      <c r="S84" s="25" t="str">
        <f t="shared" si="19"/>
        <v/>
      </c>
      <c r="T84" s="25" t="str">
        <f t="shared" si="16"/>
        <v/>
      </c>
    </row>
    <row r="85" spans="2:20" ht="16.5" x14ac:dyDescent="0.3">
      <c r="B85" s="26"/>
      <c r="C85" s="22" t="str">
        <f>IF(B85="","",VLOOKUP(B85,LISTAS!$F$5:$I$304,2,0))</f>
        <v/>
      </c>
      <c r="D85" s="22" t="str">
        <f>IF(B85="","",VLOOKUP(B85,LISTAS!$F$5:$I$304,4,0))</f>
        <v/>
      </c>
      <c r="E85" s="37" t="s">
        <v>37</v>
      </c>
      <c r="F85" s="5"/>
      <c r="G85" s="50" t="str">
        <f t="shared" si="20"/>
        <v/>
      </c>
      <c r="H85" s="34" t="str">
        <f t="shared" si="11"/>
        <v/>
      </c>
      <c r="I85" s="34" t="str">
        <f t="shared" si="12"/>
        <v/>
      </c>
      <c r="J85" s="50" t="str">
        <f t="shared" si="13"/>
        <v/>
      </c>
      <c r="K85" s="50" t="str">
        <f t="shared" si="14"/>
        <v/>
      </c>
      <c r="L85" s="50" t="str">
        <f t="shared" si="17"/>
        <v/>
      </c>
      <c r="M85" s="51">
        <v>32</v>
      </c>
      <c r="N85" s="28"/>
      <c r="O85" s="49" t="str">
        <f t="shared" si="21"/>
        <v/>
      </c>
      <c r="P85" s="24" t="str">
        <f t="shared" si="15"/>
        <v/>
      </c>
      <c r="Q85" s="24" t="str">
        <f>IF($K85="","",VLOOKUP(P85,LISTAS!$F$5:$G$304,2,0))</f>
        <v/>
      </c>
      <c r="R85" s="38" t="str">
        <f t="shared" si="18"/>
        <v/>
      </c>
      <c r="S85" s="25" t="str">
        <f t="shared" si="19"/>
        <v/>
      </c>
      <c r="T85" s="25" t="str">
        <f t="shared" si="16"/>
        <v/>
      </c>
    </row>
    <row r="86" spans="2:20" ht="16.5" x14ac:dyDescent="0.3">
      <c r="B86" s="26"/>
      <c r="C86" s="22" t="str">
        <f>IF(B86="","",VLOOKUP(B86,LISTAS!$F$5:$I$304,2,0))</f>
        <v/>
      </c>
      <c r="D86" s="22" t="str">
        <f>IF(B86="","",VLOOKUP(B86,LISTAS!$F$5:$I$304,4,0))</f>
        <v/>
      </c>
      <c r="E86" s="37" t="s">
        <v>37</v>
      </c>
      <c r="F86" s="5"/>
      <c r="G86" s="50" t="str">
        <f t="shared" si="20"/>
        <v/>
      </c>
      <c r="H86" s="34" t="str">
        <f t="shared" si="11"/>
        <v/>
      </c>
      <c r="I86" s="34" t="str">
        <f t="shared" si="12"/>
        <v/>
      </c>
      <c r="J86" s="50" t="str">
        <f t="shared" si="13"/>
        <v/>
      </c>
      <c r="K86" s="50" t="str">
        <f t="shared" si="14"/>
        <v/>
      </c>
      <c r="L86" s="50" t="str">
        <f t="shared" si="17"/>
        <v/>
      </c>
      <c r="M86" s="51">
        <v>33</v>
      </c>
      <c r="N86" s="28"/>
      <c r="O86" s="49" t="str">
        <f t="shared" si="21"/>
        <v/>
      </c>
      <c r="P86" s="24" t="str">
        <f t="shared" si="15"/>
        <v/>
      </c>
      <c r="Q86" s="24" t="str">
        <f>IF($K86="","",VLOOKUP(P86,LISTAS!$F$5:$G$304,2,0))</f>
        <v/>
      </c>
      <c r="R86" s="38" t="str">
        <f t="shared" si="18"/>
        <v/>
      </c>
      <c r="S86" s="25" t="str">
        <f t="shared" si="19"/>
        <v/>
      </c>
      <c r="T86" s="25" t="str">
        <f t="shared" si="16"/>
        <v/>
      </c>
    </row>
    <row r="87" spans="2:20" ht="16.5" x14ac:dyDescent="0.3">
      <c r="B87" s="26"/>
      <c r="C87" s="22" t="str">
        <f>IF(B87="","",VLOOKUP(B87,LISTAS!$F$5:$I$304,2,0))</f>
        <v/>
      </c>
      <c r="D87" s="22" t="str">
        <f>IF(B87="","",VLOOKUP(B87,LISTAS!$F$5:$I$304,4,0))</f>
        <v/>
      </c>
      <c r="E87" s="37" t="s">
        <v>37</v>
      </c>
      <c r="F87" s="5"/>
      <c r="G87" s="50" t="str">
        <f t="shared" si="20"/>
        <v/>
      </c>
      <c r="H87" s="34" t="str">
        <f t="shared" si="11"/>
        <v/>
      </c>
      <c r="I87" s="34" t="str">
        <f t="shared" si="12"/>
        <v/>
      </c>
      <c r="J87" s="50" t="str">
        <f t="shared" si="13"/>
        <v/>
      </c>
      <c r="K87" s="50" t="str">
        <f t="shared" si="14"/>
        <v/>
      </c>
      <c r="L87" s="50" t="str">
        <f t="shared" si="17"/>
        <v/>
      </c>
      <c r="M87" s="51">
        <v>34</v>
      </c>
      <c r="N87" s="28"/>
      <c r="O87" s="49" t="str">
        <f t="shared" si="21"/>
        <v/>
      </c>
      <c r="P87" s="24" t="str">
        <f t="shared" si="15"/>
        <v/>
      </c>
      <c r="Q87" s="24" t="str">
        <f>IF($K87="","",VLOOKUP(P87,LISTAS!$F$5:$G$304,2,0))</f>
        <v/>
      </c>
      <c r="R87" s="38" t="str">
        <f t="shared" si="18"/>
        <v/>
      </c>
      <c r="S87" s="25" t="str">
        <f t="shared" si="19"/>
        <v/>
      </c>
      <c r="T87" s="25" t="str">
        <f t="shared" si="16"/>
        <v/>
      </c>
    </row>
    <row r="88" spans="2:20" ht="16.5" x14ac:dyDescent="0.3">
      <c r="B88" s="26"/>
      <c r="C88" s="22" t="str">
        <f>IF(B88="","",VLOOKUP(B88,LISTAS!$F$5:$I$304,2,0))</f>
        <v/>
      </c>
      <c r="D88" s="22" t="str">
        <f>IF(B88="","",VLOOKUP(B88,LISTAS!$F$5:$I$304,4,0))</f>
        <v/>
      </c>
      <c r="E88" s="37" t="s">
        <v>37</v>
      </c>
      <c r="F88" s="5"/>
      <c r="G88" s="50" t="str">
        <f t="shared" si="20"/>
        <v/>
      </c>
      <c r="H88" s="34" t="str">
        <f t="shared" si="11"/>
        <v/>
      </c>
      <c r="I88" s="34" t="str">
        <f t="shared" si="12"/>
        <v/>
      </c>
      <c r="J88" s="50" t="str">
        <f t="shared" si="13"/>
        <v/>
      </c>
      <c r="K88" s="50" t="str">
        <f t="shared" si="14"/>
        <v/>
      </c>
      <c r="L88" s="50" t="str">
        <f t="shared" si="17"/>
        <v/>
      </c>
      <c r="M88" s="51">
        <v>35</v>
      </c>
      <c r="N88" s="28"/>
      <c r="O88" s="49" t="str">
        <f t="shared" si="21"/>
        <v/>
      </c>
      <c r="P88" s="24" t="str">
        <f t="shared" si="15"/>
        <v/>
      </c>
      <c r="Q88" s="24" t="str">
        <f>IF($K88="","",VLOOKUP(P88,LISTAS!$F$5:$G$304,2,0))</f>
        <v/>
      </c>
      <c r="R88" s="38" t="str">
        <f t="shared" si="18"/>
        <v/>
      </c>
      <c r="S88" s="25" t="str">
        <f t="shared" si="19"/>
        <v/>
      </c>
      <c r="T88" s="25" t="str">
        <f t="shared" si="16"/>
        <v/>
      </c>
    </row>
    <row r="89" spans="2:20" ht="16.5" x14ac:dyDescent="0.3">
      <c r="B89" s="26"/>
      <c r="C89" s="22" t="str">
        <f>IF(B89="","",VLOOKUP(B89,LISTAS!$F$5:$I$304,2,0))</f>
        <v/>
      </c>
      <c r="D89" s="22" t="str">
        <f>IF(B89="","",VLOOKUP(B89,LISTAS!$F$5:$I$304,4,0))</f>
        <v/>
      </c>
      <c r="E89" s="37" t="s">
        <v>37</v>
      </c>
      <c r="F89" s="5"/>
      <c r="G89" s="50" t="str">
        <f t="shared" si="20"/>
        <v/>
      </c>
      <c r="H89" s="34" t="str">
        <f t="shared" si="11"/>
        <v/>
      </c>
      <c r="I89" s="34" t="str">
        <f t="shared" si="12"/>
        <v/>
      </c>
      <c r="J89" s="50" t="str">
        <f t="shared" si="13"/>
        <v/>
      </c>
      <c r="K89" s="50" t="str">
        <f t="shared" si="14"/>
        <v/>
      </c>
      <c r="L89" s="50" t="str">
        <f t="shared" si="17"/>
        <v/>
      </c>
      <c r="M89" s="51">
        <v>36</v>
      </c>
      <c r="N89" s="28"/>
      <c r="O89" s="49" t="str">
        <f t="shared" si="21"/>
        <v/>
      </c>
      <c r="P89" s="24" t="str">
        <f t="shared" si="15"/>
        <v/>
      </c>
      <c r="Q89" s="24" t="str">
        <f>IF($K89="","",VLOOKUP(P89,LISTAS!$F$5:$G$304,2,0))</f>
        <v/>
      </c>
      <c r="R89" s="38" t="str">
        <f t="shared" si="18"/>
        <v/>
      </c>
      <c r="S89" s="25" t="str">
        <f t="shared" si="19"/>
        <v/>
      </c>
      <c r="T89" s="25" t="str">
        <f t="shared" si="16"/>
        <v/>
      </c>
    </row>
    <row r="90" spans="2:20" ht="16.5" x14ac:dyDescent="0.3">
      <c r="B90" s="26"/>
      <c r="C90" s="22" t="str">
        <f>IF(B90="","",VLOOKUP(B90,LISTAS!$F$5:$I$304,2,0))</f>
        <v/>
      </c>
      <c r="D90" s="22" t="str">
        <f>IF(B90="","",VLOOKUP(B90,LISTAS!$F$5:$I$304,4,0))</f>
        <v/>
      </c>
      <c r="E90" s="37" t="s">
        <v>37</v>
      </c>
      <c r="F90" s="5"/>
      <c r="G90" s="50" t="str">
        <f t="shared" si="20"/>
        <v/>
      </c>
      <c r="H90" s="34" t="str">
        <f t="shared" si="11"/>
        <v/>
      </c>
      <c r="I90" s="34" t="str">
        <f t="shared" si="12"/>
        <v/>
      </c>
      <c r="J90" s="50" t="str">
        <f t="shared" si="13"/>
        <v/>
      </c>
      <c r="K90" s="50" t="str">
        <f t="shared" si="14"/>
        <v/>
      </c>
      <c r="L90" s="50" t="str">
        <f t="shared" si="17"/>
        <v/>
      </c>
      <c r="M90" s="51">
        <v>37</v>
      </c>
      <c r="N90" s="28"/>
      <c r="O90" s="49" t="str">
        <f t="shared" si="21"/>
        <v/>
      </c>
      <c r="P90" s="24" t="str">
        <f t="shared" si="15"/>
        <v/>
      </c>
      <c r="Q90" s="24" t="str">
        <f>IF($K90="","",VLOOKUP(P90,LISTAS!$F$5:$G$304,2,0))</f>
        <v/>
      </c>
      <c r="R90" s="38" t="str">
        <f t="shared" si="18"/>
        <v/>
      </c>
      <c r="S90" s="25" t="str">
        <f t="shared" si="19"/>
        <v/>
      </c>
      <c r="T90" s="25" t="str">
        <f t="shared" si="16"/>
        <v/>
      </c>
    </row>
    <row r="91" spans="2:20" ht="16.5" x14ac:dyDescent="0.3">
      <c r="B91" s="26"/>
      <c r="C91" s="22" t="str">
        <f>IF(B91="","",VLOOKUP(B91,LISTAS!$F$5:$I$304,2,0))</f>
        <v/>
      </c>
      <c r="D91" s="22" t="str">
        <f>IF(B91="","",VLOOKUP(B91,LISTAS!$F$5:$I$304,4,0))</f>
        <v/>
      </c>
      <c r="E91" s="37" t="s">
        <v>37</v>
      </c>
      <c r="F91" s="5"/>
      <c r="G91" s="50" t="str">
        <f t="shared" si="20"/>
        <v/>
      </c>
      <c r="H91" s="34" t="str">
        <f t="shared" si="11"/>
        <v/>
      </c>
      <c r="I91" s="34" t="str">
        <f t="shared" si="12"/>
        <v/>
      </c>
      <c r="J91" s="50" t="str">
        <f t="shared" si="13"/>
        <v/>
      </c>
      <c r="K91" s="50" t="str">
        <f t="shared" si="14"/>
        <v/>
      </c>
      <c r="L91" s="50" t="str">
        <f t="shared" si="17"/>
        <v/>
      </c>
      <c r="M91" s="51">
        <v>38</v>
      </c>
      <c r="N91" s="28"/>
      <c r="O91" s="49" t="str">
        <f t="shared" si="21"/>
        <v/>
      </c>
      <c r="P91" s="24" t="str">
        <f t="shared" si="15"/>
        <v/>
      </c>
      <c r="Q91" s="24" t="str">
        <f>IF($K91="","",VLOOKUP(P91,LISTAS!$F$5:$G$304,2,0))</f>
        <v/>
      </c>
      <c r="R91" s="38" t="str">
        <f t="shared" si="18"/>
        <v/>
      </c>
      <c r="S91" s="25" t="str">
        <f t="shared" si="19"/>
        <v/>
      </c>
      <c r="T91" s="25" t="str">
        <f t="shared" si="16"/>
        <v/>
      </c>
    </row>
    <row r="92" spans="2:20" ht="16.5" x14ac:dyDescent="0.3">
      <c r="B92" s="26"/>
      <c r="C92" s="22" t="str">
        <f>IF(B92="","",VLOOKUP(B92,LISTAS!$F$5:$I$304,2,0))</f>
        <v/>
      </c>
      <c r="D92" s="22" t="str">
        <f>IF(B92="","",VLOOKUP(B92,LISTAS!$F$5:$I$304,4,0))</f>
        <v/>
      </c>
      <c r="E92" s="37" t="s">
        <v>37</v>
      </c>
      <c r="F92" s="5"/>
      <c r="G92" s="50" t="str">
        <f t="shared" si="20"/>
        <v/>
      </c>
      <c r="H92" s="34" t="str">
        <f t="shared" si="11"/>
        <v/>
      </c>
      <c r="I92" s="34" t="str">
        <f t="shared" si="12"/>
        <v/>
      </c>
      <c r="J92" s="50" t="str">
        <f t="shared" si="13"/>
        <v/>
      </c>
      <c r="K92" s="50" t="str">
        <f t="shared" si="14"/>
        <v/>
      </c>
      <c r="L92" s="50" t="str">
        <f t="shared" si="17"/>
        <v/>
      </c>
      <c r="M92" s="51">
        <v>39</v>
      </c>
      <c r="N92" s="28"/>
      <c r="O92" s="49" t="str">
        <f t="shared" si="21"/>
        <v/>
      </c>
      <c r="P92" s="24" t="str">
        <f t="shared" si="15"/>
        <v/>
      </c>
      <c r="Q92" s="24" t="str">
        <f>IF($K92="","",VLOOKUP(P92,LISTAS!$F$5:$G$304,2,0))</f>
        <v/>
      </c>
      <c r="R92" s="38" t="str">
        <f t="shared" si="18"/>
        <v/>
      </c>
      <c r="S92" s="25" t="str">
        <f t="shared" si="19"/>
        <v/>
      </c>
      <c r="T92" s="25" t="str">
        <f t="shared" si="16"/>
        <v/>
      </c>
    </row>
    <row r="93" spans="2:20" ht="16.5" x14ac:dyDescent="0.3">
      <c r="B93" s="26"/>
      <c r="C93" s="22" t="str">
        <f>IF(B93="","",VLOOKUP(B93,LISTAS!$F$5:$I$304,2,0))</f>
        <v/>
      </c>
      <c r="D93" s="22" t="str">
        <f>IF(B93="","",VLOOKUP(B93,LISTAS!$F$5:$I$304,4,0))</f>
        <v/>
      </c>
      <c r="E93" s="37" t="s">
        <v>37</v>
      </c>
      <c r="F93" s="5"/>
      <c r="G93" s="50" t="str">
        <f t="shared" si="20"/>
        <v/>
      </c>
      <c r="H93" s="34" t="str">
        <f t="shared" si="11"/>
        <v/>
      </c>
      <c r="I93" s="34" t="str">
        <f t="shared" si="12"/>
        <v/>
      </c>
      <c r="J93" s="50" t="str">
        <f t="shared" si="13"/>
        <v/>
      </c>
      <c r="K93" s="50" t="str">
        <f t="shared" si="14"/>
        <v/>
      </c>
      <c r="L93" s="50" t="str">
        <f t="shared" si="17"/>
        <v/>
      </c>
      <c r="M93" s="51">
        <v>40</v>
      </c>
      <c r="N93" s="28"/>
      <c r="O93" s="49" t="str">
        <f t="shared" si="21"/>
        <v/>
      </c>
      <c r="P93" s="24" t="str">
        <f t="shared" si="15"/>
        <v/>
      </c>
      <c r="Q93" s="24" t="str">
        <f>IF($K93="","",VLOOKUP(P93,LISTAS!$F$5:$G$304,2,0))</f>
        <v/>
      </c>
      <c r="R93" s="38" t="str">
        <f t="shared" si="18"/>
        <v/>
      </c>
      <c r="S93" s="25" t="str">
        <f t="shared" si="19"/>
        <v/>
      </c>
      <c r="T93" s="25" t="str">
        <f t="shared" si="16"/>
        <v/>
      </c>
    </row>
    <row r="112" spans="1:1" x14ac:dyDescent="0.25">
      <c r="A112" s="2"/>
    </row>
    <row r="113" spans="1:1" x14ac:dyDescent="0.25">
      <c r="A113" s="2"/>
    </row>
    <row r="114" spans="1:1" x14ac:dyDescent="0.25">
      <c r="A114" s="15"/>
    </row>
  </sheetData>
  <mergeCells count="8">
    <mergeCell ref="B52:C52"/>
    <mergeCell ref="O52:T52"/>
    <mergeCell ref="B51:T51"/>
    <mergeCell ref="B2:T3"/>
    <mergeCell ref="D5:E5"/>
    <mergeCell ref="B6:T6"/>
    <mergeCell ref="B7:C7"/>
    <mergeCell ref="O7:T7"/>
  </mergeCells>
  <dataValidations count="1">
    <dataValidation type="list" allowBlank="1" showInputMessage="1" showErrorMessage="1" sqref="B54:B93">
      <formula1>$F$5:$F$305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 F5 F52</xm:sqref>
        </x14:dataValidation>
        <x14:dataValidation type="list" allowBlank="1" showInputMessage="1" showErrorMessage="1">
          <x14:formula1>
            <xm:f>LISTAS!$F$5:$F$304</xm:f>
          </x14:formula1>
          <xm:sqref>B13:B48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4">
    <tabColor rgb="FF0070C0"/>
  </sheetPr>
  <dimension ref="A1:T110"/>
  <sheetViews>
    <sheetView showGridLines="0" zoomScale="85" zoomScaleNormal="85" workbookViewId="0">
      <selection activeCell="F15" sqref="F15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25.28515625" style="2" customWidth="1"/>
    <col min="4" max="4" width="5.7109375" style="2" hidden="1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5" t="s">
        <v>34</v>
      </c>
      <c r="C7" s="85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52" t="s">
        <v>14</v>
      </c>
      <c r="C8" s="52" t="s">
        <v>1</v>
      </c>
      <c r="D8" s="52" t="s">
        <v>15</v>
      </c>
      <c r="E8" s="52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53"/>
      <c r="C9" s="53" t="str">
        <f>IF(B9="","",VLOOKUP(B9,LISTAS!$F$5:$I$304,2,0))</f>
        <v/>
      </c>
      <c r="D9" s="53" t="str">
        <f>IF(B9="","",VLOOKUP(B9,LISTAS!$F$5:$I$304,4,0))</f>
        <v/>
      </c>
      <c r="E9" s="54"/>
      <c r="G9" s="50" t="str">
        <f t="shared" ref="G9:G48" si="0">IF(E9="","",E9+(ROW(E9)/1000))</f>
        <v/>
      </c>
      <c r="H9" s="34" t="str">
        <f t="shared" ref="H9:H48" si="1">IF($K9="","",IF(B9="","",B9))</f>
        <v/>
      </c>
      <c r="I9" s="34" t="str">
        <f t="shared" ref="I9:I48" si="2">IF($K9="","",IF(C9="","",C9))</f>
        <v/>
      </c>
      <c r="J9" s="50" t="str">
        <f t="shared" ref="J9:J48" si="3">IF($K9="","",E9)</f>
        <v/>
      </c>
      <c r="K9" s="50" t="str">
        <f t="shared" ref="K9:K48" si="4">G9</f>
        <v/>
      </c>
      <c r="L9" s="50" t="str">
        <f>IF(K9="","",LARGE(K9:K48,M9))</f>
        <v/>
      </c>
      <c r="M9" s="51">
        <v>1</v>
      </c>
      <c r="N9" s="23"/>
      <c r="O9" s="49" t="str">
        <f>IF(R9&lt;&gt;"",_xlfn.RANK.EQ(R9,R9:R48,0),"")</f>
        <v/>
      </c>
      <c r="P9" s="24" t="str">
        <f>IF(K9="","",VLOOKUP(L9,G9:J48,2,0))</f>
        <v/>
      </c>
      <c r="Q9" s="24" t="str">
        <f>IF(K9="","",VLOOKUP(P9,LISTAS!$F$5:$G$304,2,0))</f>
        <v/>
      </c>
      <c r="R9" s="38" t="str">
        <f>IF(K9="","",VLOOKUP(L9,G9:J48,4,0))</f>
        <v/>
      </c>
      <c r="S9" s="25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5" t="str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53"/>
      <c r="C10" s="53" t="str">
        <f>IF(B10="","",VLOOKUP(B10,LISTAS!$F$5:$I$304,2,0))</f>
        <v/>
      </c>
      <c r="D10" s="53" t="str">
        <f>IF(B10="","",VLOOKUP(B10,LISTAS!$F$5:$I$304,4,0))</f>
        <v/>
      </c>
      <c r="E10" s="54"/>
      <c r="G10" s="50" t="str">
        <f t="shared" si="0"/>
        <v/>
      </c>
      <c r="H10" s="34" t="str">
        <f t="shared" si="1"/>
        <v/>
      </c>
      <c r="I10" s="34" t="str">
        <f t="shared" si="2"/>
        <v/>
      </c>
      <c r="J10" s="50" t="str">
        <f t="shared" si="3"/>
        <v/>
      </c>
      <c r="K10" s="50" t="str">
        <f>G10</f>
        <v/>
      </c>
      <c r="L10" s="50" t="str">
        <f>IF(K10="","",LARGE(K9:K48,M10))</f>
        <v/>
      </c>
      <c r="M10" s="51">
        <v>2</v>
      </c>
      <c r="N10" s="27"/>
      <c r="O10" s="49" t="str">
        <f>IF(R10&lt;&gt;"",_xlfn.RANK.EQ(R10,R9:R48,0),"")</f>
        <v/>
      </c>
      <c r="P10" s="24" t="str">
        <f>IF(K10="","",VLOOKUP(L10,G9:J48,2,0))</f>
        <v/>
      </c>
      <c r="Q10" s="24" t="str">
        <f>IF(K10="","",VLOOKUP(P10,LISTAS!$F$5:$G$304,2,0))</f>
        <v/>
      </c>
      <c r="R10" s="38" t="str">
        <f>IF(K10="","",VLOOKUP(L10,G9:J48,4,0))</f>
        <v/>
      </c>
      <c r="S10" s="25" t="str">
        <f t="shared" ref="S10:S48" si="6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5" t="str">
        <f t="shared" si="5"/>
        <v/>
      </c>
    </row>
    <row r="11" spans="1:20" s="5" customFormat="1" ht="18.75" customHeight="1" x14ac:dyDescent="0.3">
      <c r="B11" s="53"/>
      <c r="C11" s="53" t="str">
        <f>IF(B11="","",VLOOKUP(B11,LISTAS!$F$5:$I$304,2,0))</f>
        <v/>
      </c>
      <c r="D11" s="53" t="str">
        <f>IF(B11="","",VLOOKUP(B11,LISTAS!$F$5:$I$304,4,0))</f>
        <v/>
      </c>
      <c r="E11" s="54"/>
      <c r="G11" s="50" t="str">
        <f t="shared" si="0"/>
        <v/>
      </c>
      <c r="H11" s="34" t="str">
        <f t="shared" si="1"/>
        <v/>
      </c>
      <c r="I11" s="34" t="str">
        <f t="shared" si="2"/>
        <v/>
      </c>
      <c r="J11" s="50" t="str">
        <f t="shared" si="3"/>
        <v/>
      </c>
      <c r="K11" s="50" t="str">
        <f>G11</f>
        <v/>
      </c>
      <c r="L11" s="50" t="str">
        <f>IF(K11="","",LARGE(K9:K48,M11))</f>
        <v/>
      </c>
      <c r="M11" s="51">
        <v>3</v>
      </c>
      <c r="N11" s="28"/>
      <c r="O11" s="49" t="str">
        <f>IF(R11&lt;&gt;"",_xlfn.RANK.EQ(R11,R9:R48,0),"")</f>
        <v/>
      </c>
      <c r="P11" s="24" t="str">
        <f>IF(K11="","",VLOOKUP(L11,G9:J48,2,0))</f>
        <v/>
      </c>
      <c r="Q11" s="24" t="str">
        <f>IF(K11="","",VLOOKUP(P11,LISTAS!$F$5:$G$304,2,0))</f>
        <v/>
      </c>
      <c r="R11" s="38" t="str">
        <f>IF(K11="","",VLOOKUP(L11,G9:J48,4,0))</f>
        <v/>
      </c>
      <c r="S11" s="25" t="str">
        <f t="shared" si="6"/>
        <v/>
      </c>
      <c r="T11" s="25" t="str">
        <f t="shared" si="5"/>
        <v/>
      </c>
    </row>
    <row r="12" spans="1:20" s="5" customFormat="1" ht="18.75" customHeight="1" x14ac:dyDescent="0.3">
      <c r="B12" s="53"/>
      <c r="C12" s="53" t="str">
        <f>IF(B12="","",VLOOKUP(B12,LISTAS!$F$5:$I$304,2,0))</f>
        <v/>
      </c>
      <c r="D12" s="53" t="str">
        <f>IF(B12="","",VLOOKUP(B12,LISTAS!$F$5:$I$304,4,0))</f>
        <v/>
      </c>
      <c r="E12" s="54"/>
      <c r="G12" s="50" t="str">
        <f t="shared" si="0"/>
        <v/>
      </c>
      <c r="H12" s="34" t="str">
        <f t="shared" si="1"/>
        <v/>
      </c>
      <c r="I12" s="34" t="str">
        <f t="shared" si="2"/>
        <v/>
      </c>
      <c r="J12" s="50" t="str">
        <f t="shared" si="3"/>
        <v/>
      </c>
      <c r="K12" s="50" t="str">
        <f t="shared" si="4"/>
        <v/>
      </c>
      <c r="L12" s="50" t="str">
        <f>IF(K12="","",LARGE(K9:K48,M12))</f>
        <v/>
      </c>
      <c r="M12" s="51">
        <v>4</v>
      </c>
      <c r="N12" s="28"/>
      <c r="O12" s="49" t="str">
        <f>IF(R12&lt;&gt;"",_xlfn.RANK.EQ(R12,R9:R48,0),"")</f>
        <v/>
      </c>
      <c r="P12" s="24" t="str">
        <f>IF(K12="","",VLOOKUP(L12,G9:J48,2,0))</f>
        <v/>
      </c>
      <c r="Q12" s="24" t="str">
        <f>IF(K12="","",VLOOKUP(P12,LISTAS!$F$5:$G$304,2,0))</f>
        <v/>
      </c>
      <c r="R12" s="38" t="str">
        <f>IF(K12="","",VLOOKUP(L12,G9:J48,4,0))</f>
        <v/>
      </c>
      <c r="S12" s="25" t="str">
        <f t="shared" si="6"/>
        <v/>
      </c>
      <c r="T12" s="25" t="str">
        <f t="shared" si="5"/>
        <v/>
      </c>
    </row>
    <row r="13" spans="1:20" s="5" customFormat="1" ht="18.75" customHeight="1" x14ac:dyDescent="0.3">
      <c r="B13" s="53"/>
      <c r="C13" s="53" t="str">
        <f>IF(B13="","",VLOOKUP(B13,LISTAS!$F$5:$I$304,2,0))</f>
        <v/>
      </c>
      <c r="D13" s="53" t="str">
        <f>IF(B13="","",VLOOKUP(B13,LISTAS!$F$5:$I$304,4,0))</f>
        <v/>
      </c>
      <c r="E13" s="54"/>
      <c r="G13" s="50" t="str">
        <f t="shared" si="0"/>
        <v/>
      </c>
      <c r="H13" s="34" t="str">
        <f t="shared" si="1"/>
        <v/>
      </c>
      <c r="I13" s="34" t="str">
        <f t="shared" si="2"/>
        <v/>
      </c>
      <c r="J13" s="50" t="str">
        <f t="shared" si="3"/>
        <v/>
      </c>
      <c r="K13" s="50" t="str">
        <f t="shared" si="4"/>
        <v/>
      </c>
      <c r="L13" s="50" t="str">
        <f>IF(K13="","",LARGE(K9:K48,M13))</f>
        <v/>
      </c>
      <c r="M13" s="51">
        <v>5</v>
      </c>
      <c r="N13" s="28"/>
      <c r="O13" s="49" t="str">
        <f>IF(R13&lt;&gt;"",_xlfn.RANK.EQ(R13,R9:R48,0),"")</f>
        <v/>
      </c>
      <c r="P13" s="24" t="str">
        <f>IF(K13="","",VLOOKUP(L13,G9:J48,2,0))</f>
        <v/>
      </c>
      <c r="Q13" s="24" t="str">
        <f>IF(K13="","",VLOOKUP(P13,LISTAS!$F$5:$G$304,2,0))</f>
        <v/>
      </c>
      <c r="R13" s="38" t="str">
        <f>IF(K13="","",VLOOKUP(L13,G9:J48,4,0))</f>
        <v/>
      </c>
      <c r="S13" s="25" t="str">
        <f t="shared" si="6"/>
        <v/>
      </c>
      <c r="T13" s="25" t="str">
        <f t="shared" si="5"/>
        <v/>
      </c>
    </row>
    <row r="14" spans="1:20" s="5" customFormat="1" ht="18.75" customHeight="1" x14ac:dyDescent="0.3">
      <c r="B14" s="53"/>
      <c r="C14" s="53" t="str">
        <f>IF(B14="","",VLOOKUP(B14,LISTAS!$F$5:$I$304,2,0))</f>
        <v/>
      </c>
      <c r="D14" s="53" t="str">
        <f>IF(B14="","",VLOOKUP(B14,LISTAS!$F$5:$I$304,4,0))</f>
        <v/>
      </c>
      <c r="E14" s="54"/>
      <c r="G14" s="50" t="str">
        <f t="shared" si="0"/>
        <v/>
      </c>
      <c r="H14" s="34" t="str">
        <f t="shared" si="1"/>
        <v/>
      </c>
      <c r="I14" s="34" t="str">
        <f t="shared" si="2"/>
        <v/>
      </c>
      <c r="J14" s="50" t="str">
        <f t="shared" si="3"/>
        <v/>
      </c>
      <c r="K14" s="50" t="str">
        <f t="shared" si="4"/>
        <v/>
      </c>
      <c r="L14" s="50" t="str">
        <f>IF(K14="","",LARGE(K9:K48,M14))</f>
        <v/>
      </c>
      <c r="M14" s="51">
        <v>6</v>
      </c>
      <c r="N14" s="28"/>
      <c r="O14" s="49" t="str">
        <f>IF(R14&lt;&gt;"",_xlfn.RANK.EQ(R14,R9:R48,0),"")</f>
        <v/>
      </c>
      <c r="P14" s="24" t="str">
        <f>IF(K14="","",VLOOKUP(L14,G9:J48,2,0))</f>
        <v/>
      </c>
      <c r="Q14" s="24" t="str">
        <f>IF(K14="","",VLOOKUP(P14,LISTAS!$F$5:$G$304,2,0))</f>
        <v/>
      </c>
      <c r="R14" s="38" t="str">
        <f>IF(K14="","",VLOOKUP(L14,G9:J48,4,0))</f>
        <v/>
      </c>
      <c r="S14" s="25" t="str">
        <f t="shared" si="6"/>
        <v/>
      </c>
      <c r="T14" s="25" t="str">
        <f t="shared" si="5"/>
        <v/>
      </c>
    </row>
    <row r="15" spans="1:20" s="5" customFormat="1" ht="18.75" customHeight="1" x14ac:dyDescent="0.3">
      <c r="B15" s="53"/>
      <c r="C15" s="53" t="str">
        <f>IF(B15="","",VLOOKUP(B15,LISTAS!$F$5:$I$304,2,0))</f>
        <v/>
      </c>
      <c r="D15" s="53" t="str">
        <f>IF(B15="","",VLOOKUP(B15,LISTAS!$F$5:$I$304,4,0))</f>
        <v/>
      </c>
      <c r="E15" s="54"/>
      <c r="G15" s="50" t="str">
        <f t="shared" si="0"/>
        <v/>
      </c>
      <c r="H15" s="34" t="str">
        <f t="shared" si="1"/>
        <v/>
      </c>
      <c r="I15" s="34" t="str">
        <f t="shared" si="2"/>
        <v/>
      </c>
      <c r="J15" s="50" t="str">
        <f t="shared" si="3"/>
        <v/>
      </c>
      <c r="K15" s="50" t="str">
        <f t="shared" si="4"/>
        <v/>
      </c>
      <c r="L15" s="50" t="str">
        <f>IF(K15="","",LARGE(K9:K48,M15))</f>
        <v/>
      </c>
      <c r="M15" s="51">
        <v>7</v>
      </c>
      <c r="N15" s="28"/>
      <c r="O15" s="49" t="str">
        <f>IF(R15&lt;&gt;"",_xlfn.RANK.EQ(R15,R9:R48,0),"")</f>
        <v/>
      </c>
      <c r="P15" s="24" t="str">
        <f>IF(K15="","",VLOOKUP(L15,G9:J48,2,0))</f>
        <v/>
      </c>
      <c r="Q15" s="24" t="str">
        <f>IF(K15="","",VLOOKUP(P15,LISTAS!$F$5:$G$304,2,0))</f>
        <v/>
      </c>
      <c r="R15" s="38" t="str">
        <f>IF(K15="","",VLOOKUP(L15,G9:J48,4,0))</f>
        <v/>
      </c>
      <c r="S15" s="25" t="str">
        <f t="shared" si="6"/>
        <v/>
      </c>
      <c r="T15" s="25" t="str">
        <f t="shared" si="5"/>
        <v/>
      </c>
    </row>
    <row r="16" spans="1:20" s="5" customFormat="1" ht="18.75" customHeight="1" x14ac:dyDescent="0.3">
      <c r="B16" s="53"/>
      <c r="C16" s="53" t="str">
        <f>IF(B16="","",VLOOKUP(B16,LISTAS!$F$5:$I$304,2,0))</f>
        <v/>
      </c>
      <c r="D16" s="53" t="str">
        <f>IF(B16="","",VLOOKUP(B16,LISTAS!$F$5:$I$304,4,0))</f>
        <v/>
      </c>
      <c r="E16" s="54" t="s">
        <v>37</v>
      </c>
      <c r="G16" s="50" t="str">
        <f t="shared" si="0"/>
        <v/>
      </c>
      <c r="H16" s="34" t="str">
        <f t="shared" si="1"/>
        <v/>
      </c>
      <c r="I16" s="34" t="str">
        <f t="shared" si="2"/>
        <v/>
      </c>
      <c r="J16" s="50" t="str">
        <f t="shared" si="3"/>
        <v/>
      </c>
      <c r="K16" s="50" t="str">
        <f t="shared" si="4"/>
        <v/>
      </c>
      <c r="L16" s="50" t="str">
        <f>IF(K16="","",LARGE(K9:K48,M16))</f>
        <v/>
      </c>
      <c r="M16" s="51">
        <v>8</v>
      </c>
      <c r="N16" s="28"/>
      <c r="O16" s="49" t="str">
        <f>IF(R16&lt;&gt;"",_xlfn.RANK.EQ(R16,R9:R48,0),"")</f>
        <v/>
      </c>
      <c r="P16" s="24" t="str">
        <f>IF(K16="","",VLOOKUP(L16,G9:J48,2,0))</f>
        <v/>
      </c>
      <c r="Q16" s="24" t="str">
        <f>IF(K16="","",VLOOKUP(P16,LISTAS!$F$5:$G$304,2,0))</f>
        <v/>
      </c>
      <c r="R16" s="38" t="str">
        <f>IF(K16="","",VLOOKUP(L16,G9:J48,4,0))</f>
        <v/>
      </c>
      <c r="S16" s="25" t="str">
        <f t="shared" si="6"/>
        <v/>
      </c>
      <c r="T16" s="25" t="str">
        <f t="shared" si="5"/>
        <v/>
      </c>
    </row>
    <row r="17" spans="2:20" s="5" customFormat="1" ht="18.75" customHeight="1" x14ac:dyDescent="0.3">
      <c r="B17" s="53"/>
      <c r="C17" s="53" t="str">
        <f>IF(B17="","",VLOOKUP(B17,LISTAS!$F$5:$I$304,2,0))</f>
        <v/>
      </c>
      <c r="D17" s="53" t="str">
        <f>IF(B17="","",VLOOKUP(B17,LISTAS!$F$5:$I$304,4,0))</f>
        <v/>
      </c>
      <c r="E17" s="54" t="s">
        <v>37</v>
      </c>
      <c r="G17" s="50" t="str">
        <f t="shared" si="0"/>
        <v/>
      </c>
      <c r="H17" s="34" t="str">
        <f t="shared" si="1"/>
        <v/>
      </c>
      <c r="I17" s="34" t="str">
        <f t="shared" si="2"/>
        <v/>
      </c>
      <c r="J17" s="50" t="str">
        <f t="shared" si="3"/>
        <v/>
      </c>
      <c r="K17" s="50" t="str">
        <f t="shared" si="4"/>
        <v/>
      </c>
      <c r="L17" s="50" t="str">
        <f>IF(K17="","",LARGE(K9:K48,M17))</f>
        <v/>
      </c>
      <c r="M17" s="51">
        <v>9</v>
      </c>
      <c r="N17" s="28"/>
      <c r="O17" s="49" t="str">
        <f>IF(R17&lt;&gt;"",_xlfn.RANK.EQ(R17,R9:R48,0),"")</f>
        <v/>
      </c>
      <c r="P17" s="24" t="str">
        <f>IF(K17="","",VLOOKUP(L17,G9:J48,2,0))</f>
        <v/>
      </c>
      <c r="Q17" s="24" t="str">
        <f>IF(K17="","",VLOOKUP(P17,LISTAS!$F$5:$G$304,2,0))</f>
        <v/>
      </c>
      <c r="R17" s="38" t="str">
        <f>IF(K17="","",VLOOKUP(L17,G9:J48,4,0))</f>
        <v/>
      </c>
      <c r="S17" s="25" t="str">
        <f t="shared" si="6"/>
        <v/>
      </c>
      <c r="T17" s="25" t="str">
        <f t="shared" si="5"/>
        <v/>
      </c>
    </row>
    <row r="18" spans="2:20" s="5" customFormat="1" ht="18.75" customHeight="1" x14ac:dyDescent="0.3">
      <c r="B18" s="53"/>
      <c r="C18" s="53" t="str">
        <f>IF(B18="","",VLOOKUP(B18,LISTAS!$F$5:$I$304,2,0))</f>
        <v/>
      </c>
      <c r="D18" s="53" t="str">
        <f>IF(B18="","",VLOOKUP(B18,LISTAS!$F$5:$I$304,4,0))</f>
        <v/>
      </c>
      <c r="E18" s="54" t="s">
        <v>37</v>
      </c>
      <c r="G18" s="50" t="str">
        <f t="shared" si="0"/>
        <v/>
      </c>
      <c r="H18" s="34" t="str">
        <f t="shared" si="1"/>
        <v/>
      </c>
      <c r="I18" s="34" t="str">
        <f t="shared" si="2"/>
        <v/>
      </c>
      <c r="J18" s="50" t="str">
        <f t="shared" si="3"/>
        <v/>
      </c>
      <c r="K18" s="50" t="str">
        <f t="shared" si="4"/>
        <v/>
      </c>
      <c r="L18" s="50" t="str">
        <f>IF(K18="","",LARGE(K9:K48,M18))</f>
        <v/>
      </c>
      <c r="M18" s="51">
        <v>10</v>
      </c>
      <c r="N18" s="28"/>
      <c r="O18" s="49" t="str">
        <f>IF(R18&lt;&gt;"",_xlfn.RANK.EQ(R18,R9:R48,0),"")</f>
        <v/>
      </c>
      <c r="P18" s="24" t="str">
        <f>IF(K18="","",VLOOKUP(L18,G9:J48,2,0))</f>
        <v/>
      </c>
      <c r="Q18" s="24" t="str">
        <f>IF(K18="","",VLOOKUP(P18,LISTAS!$F$5:$G$304,2,0))</f>
        <v/>
      </c>
      <c r="R18" s="38" t="str">
        <f>IF(K18="","",VLOOKUP(L18,G9:J48,4,0))</f>
        <v/>
      </c>
      <c r="S18" s="25" t="str">
        <f t="shared" si="6"/>
        <v/>
      </c>
      <c r="T18" s="25" t="str">
        <f t="shared" si="5"/>
        <v/>
      </c>
    </row>
    <row r="19" spans="2:20" s="5" customFormat="1" ht="18.75" customHeight="1" x14ac:dyDescent="0.3">
      <c r="B19" s="53"/>
      <c r="C19" s="53" t="str">
        <f>IF(B19="","",VLOOKUP(B19,LISTAS!$F$5:$I$304,2,0))</f>
        <v/>
      </c>
      <c r="D19" s="53" t="str">
        <f>IF(B19="","",VLOOKUP(B19,LISTAS!$F$5:$I$304,4,0))</f>
        <v/>
      </c>
      <c r="E19" s="54" t="s">
        <v>37</v>
      </c>
      <c r="G19" s="50" t="str">
        <f t="shared" si="0"/>
        <v/>
      </c>
      <c r="H19" s="34" t="str">
        <f t="shared" si="1"/>
        <v/>
      </c>
      <c r="I19" s="34" t="str">
        <f t="shared" si="2"/>
        <v/>
      </c>
      <c r="J19" s="50" t="str">
        <f t="shared" si="3"/>
        <v/>
      </c>
      <c r="K19" s="50" t="str">
        <f t="shared" si="4"/>
        <v/>
      </c>
      <c r="L19" s="50" t="str">
        <f>IF(K19="","",LARGE(K9:K48,M19))</f>
        <v/>
      </c>
      <c r="M19" s="51">
        <v>11</v>
      </c>
      <c r="N19" s="28"/>
      <c r="O19" s="49" t="str">
        <f>IF(R19&lt;&gt;"",_xlfn.RANK.EQ(R19,R9:R48,0),"")</f>
        <v/>
      </c>
      <c r="P19" s="24" t="str">
        <f>IF(K19="","",VLOOKUP(L19,G9:J48,2,0))</f>
        <v/>
      </c>
      <c r="Q19" s="24" t="str">
        <f>IF(K19="","",VLOOKUP(P19,LISTAS!$F$5:$G$304,2,0))</f>
        <v/>
      </c>
      <c r="R19" s="38" t="str">
        <f>IF(K19="","",VLOOKUP(L19,G9:J48,4,0))</f>
        <v/>
      </c>
      <c r="S19" s="25" t="str">
        <f t="shared" si="6"/>
        <v/>
      </c>
      <c r="T19" s="25" t="str">
        <f t="shared" si="5"/>
        <v/>
      </c>
    </row>
    <row r="20" spans="2:20" s="5" customFormat="1" ht="18.75" customHeight="1" x14ac:dyDescent="0.3">
      <c r="B20" s="53"/>
      <c r="C20" s="53" t="str">
        <f>IF(B20="","",VLOOKUP(B20,LISTAS!$F$5:$I$304,2,0))</f>
        <v/>
      </c>
      <c r="D20" s="53" t="str">
        <f>IF(B20="","",VLOOKUP(B20,LISTAS!$F$5:$I$304,4,0))</f>
        <v/>
      </c>
      <c r="E20" s="54" t="s">
        <v>37</v>
      </c>
      <c r="G20" s="50" t="str">
        <f t="shared" si="0"/>
        <v/>
      </c>
      <c r="H20" s="34" t="str">
        <f t="shared" si="1"/>
        <v/>
      </c>
      <c r="I20" s="34" t="str">
        <f t="shared" si="2"/>
        <v/>
      </c>
      <c r="J20" s="50" t="str">
        <f t="shared" si="3"/>
        <v/>
      </c>
      <c r="K20" s="50" t="str">
        <f t="shared" si="4"/>
        <v/>
      </c>
      <c r="L20" s="50" t="str">
        <f>IF(K20="","",LARGE(K9:K48,M20))</f>
        <v/>
      </c>
      <c r="M20" s="51">
        <v>12</v>
      </c>
      <c r="N20" s="28"/>
      <c r="O20" s="49" t="str">
        <f>IF(R20&lt;&gt;"",_xlfn.RANK.EQ(R20,R9:R48,0),"")</f>
        <v/>
      </c>
      <c r="P20" s="24" t="str">
        <f>IF(K20="","",VLOOKUP(L20,G9:J48,2,0))</f>
        <v/>
      </c>
      <c r="Q20" s="24" t="str">
        <f>IF(K20="","",VLOOKUP(P20,LISTAS!$F$5:$G$304,2,0))</f>
        <v/>
      </c>
      <c r="R20" s="38" t="str">
        <f>IF(K20="","",VLOOKUP(L20,G9:J48,4,0))</f>
        <v/>
      </c>
      <c r="S20" s="25" t="str">
        <f t="shared" si="6"/>
        <v/>
      </c>
      <c r="T20" s="25" t="str">
        <f t="shared" si="5"/>
        <v/>
      </c>
    </row>
    <row r="21" spans="2:20" s="5" customFormat="1" ht="18.75" customHeight="1" x14ac:dyDescent="0.3">
      <c r="B21" s="53"/>
      <c r="C21" s="53" t="str">
        <f>IF(B21="","",VLOOKUP(B21,LISTAS!$F$5:$I$304,2,0))</f>
        <v/>
      </c>
      <c r="D21" s="53" t="str">
        <f>IF(B21="","",VLOOKUP(B21,LISTAS!$F$5:$I$304,4,0))</f>
        <v/>
      </c>
      <c r="E21" s="54" t="s">
        <v>37</v>
      </c>
      <c r="G21" s="50" t="str">
        <f t="shared" si="0"/>
        <v/>
      </c>
      <c r="H21" s="34" t="str">
        <f t="shared" si="1"/>
        <v/>
      </c>
      <c r="I21" s="34" t="str">
        <f t="shared" si="2"/>
        <v/>
      </c>
      <c r="J21" s="50" t="str">
        <f t="shared" si="3"/>
        <v/>
      </c>
      <c r="K21" s="50" t="str">
        <f t="shared" si="4"/>
        <v/>
      </c>
      <c r="L21" s="50" t="str">
        <f>IF(K21="","",LARGE(K9:K48,M21))</f>
        <v/>
      </c>
      <c r="M21" s="51">
        <v>13</v>
      </c>
      <c r="N21" s="28"/>
      <c r="O21" s="49" t="str">
        <f>IF(R21&lt;&gt;"",_xlfn.RANK.EQ(R21,R9:R48,0),"")</f>
        <v/>
      </c>
      <c r="P21" s="24" t="str">
        <f>IF(K21="","",VLOOKUP(L21,G9:J48,2,0))</f>
        <v/>
      </c>
      <c r="Q21" s="24" t="str">
        <f>IF(K21="","",VLOOKUP(P21,LISTAS!$F$5:$G$304,2,0))</f>
        <v/>
      </c>
      <c r="R21" s="38" t="str">
        <f>IF(K21="","",VLOOKUP(L21,G9:J48,4,0))</f>
        <v/>
      </c>
      <c r="S21" s="25" t="str">
        <f t="shared" si="6"/>
        <v/>
      </c>
      <c r="T21" s="25" t="str">
        <f t="shared" si="5"/>
        <v/>
      </c>
    </row>
    <row r="22" spans="2:20" s="5" customFormat="1" ht="18.75" customHeight="1" x14ac:dyDescent="0.3">
      <c r="B22" s="53"/>
      <c r="C22" s="53" t="str">
        <f>IF(B22="","",VLOOKUP(B22,LISTAS!$F$5:$I$304,2,0))</f>
        <v/>
      </c>
      <c r="D22" s="53" t="str">
        <f>IF(B22="","",VLOOKUP(B22,LISTAS!$F$5:$I$304,4,0))</f>
        <v/>
      </c>
      <c r="E22" s="54" t="s">
        <v>37</v>
      </c>
      <c r="G22" s="50" t="str">
        <f t="shared" si="0"/>
        <v/>
      </c>
      <c r="H22" s="34" t="str">
        <f t="shared" si="1"/>
        <v/>
      </c>
      <c r="I22" s="34" t="str">
        <f t="shared" si="2"/>
        <v/>
      </c>
      <c r="J22" s="50" t="str">
        <f t="shared" si="3"/>
        <v/>
      </c>
      <c r="K22" s="50" t="str">
        <f t="shared" si="4"/>
        <v/>
      </c>
      <c r="L22" s="50" t="str">
        <f>IF(K22="","",LARGE(K9:K48,M22))</f>
        <v/>
      </c>
      <c r="M22" s="51">
        <v>14</v>
      </c>
      <c r="N22" s="28"/>
      <c r="O22" s="49" t="str">
        <f>IF(R22&lt;&gt;"",_xlfn.RANK.EQ(R22,R9:R48,0),"")</f>
        <v/>
      </c>
      <c r="P22" s="24" t="str">
        <f>IF(K22="","",VLOOKUP(L22,G9:J48,2,0))</f>
        <v/>
      </c>
      <c r="Q22" s="24" t="str">
        <f>IF(K22="","",VLOOKUP(P22,LISTAS!$F$5:$G$304,2,0))</f>
        <v/>
      </c>
      <c r="R22" s="38" t="str">
        <f>IF(K22="","",VLOOKUP(L22,G9:J48,4,0))</f>
        <v/>
      </c>
      <c r="S22" s="25" t="str">
        <f t="shared" si="6"/>
        <v/>
      </c>
      <c r="T22" s="25" t="str">
        <f t="shared" si="5"/>
        <v/>
      </c>
    </row>
    <row r="23" spans="2:20" s="5" customFormat="1" ht="18.75" customHeight="1" x14ac:dyDescent="0.3">
      <c r="B23" s="53"/>
      <c r="C23" s="53" t="str">
        <f>IF(B23="","",VLOOKUP(B23,LISTAS!$F$5:$I$304,2,0))</f>
        <v/>
      </c>
      <c r="D23" s="53" t="str">
        <f>IF(B23="","",VLOOKUP(B23,LISTAS!$F$5:$I$304,4,0))</f>
        <v/>
      </c>
      <c r="E23" s="54" t="s">
        <v>37</v>
      </c>
      <c r="G23" s="50" t="str">
        <f t="shared" si="0"/>
        <v/>
      </c>
      <c r="H23" s="34" t="str">
        <f t="shared" si="1"/>
        <v/>
      </c>
      <c r="I23" s="34" t="str">
        <f t="shared" si="2"/>
        <v/>
      </c>
      <c r="J23" s="50" t="str">
        <f t="shared" si="3"/>
        <v/>
      </c>
      <c r="K23" s="50" t="str">
        <f t="shared" si="4"/>
        <v/>
      </c>
      <c r="L23" s="50" t="str">
        <f>IF(K23="","",LARGE(K9:K48,M23))</f>
        <v/>
      </c>
      <c r="M23" s="51">
        <v>15</v>
      </c>
      <c r="N23" s="28"/>
      <c r="O23" s="49" t="str">
        <f>IF(R23&lt;&gt;"",_xlfn.RANK.EQ(R23,R9:R48,0),"")</f>
        <v/>
      </c>
      <c r="P23" s="24" t="str">
        <f>IF(K23="","",VLOOKUP(L23,G9:J48,2,0))</f>
        <v/>
      </c>
      <c r="Q23" s="24" t="str">
        <f>IF(K23="","",VLOOKUP(P23,LISTAS!$F$5:$G$304,2,0))</f>
        <v/>
      </c>
      <c r="R23" s="38" t="str">
        <f>IF(K23="","",VLOOKUP(L23,G9:J48,4,0))</f>
        <v/>
      </c>
      <c r="S23" s="25" t="str">
        <f t="shared" si="6"/>
        <v/>
      </c>
      <c r="T23" s="25" t="str">
        <f t="shared" si="5"/>
        <v/>
      </c>
    </row>
    <row r="24" spans="2:20" s="5" customFormat="1" ht="18.75" customHeight="1" x14ac:dyDescent="0.3">
      <c r="B24" s="53"/>
      <c r="C24" s="53" t="str">
        <f>IF(B24="","",VLOOKUP(B24,LISTAS!$F$5:$I$304,2,0))</f>
        <v/>
      </c>
      <c r="D24" s="53" t="str">
        <f>IF(B24="","",VLOOKUP(B24,LISTAS!$F$5:$I$304,4,0))</f>
        <v/>
      </c>
      <c r="E24" s="54" t="s">
        <v>37</v>
      </c>
      <c r="G24" s="50" t="str">
        <f t="shared" si="0"/>
        <v/>
      </c>
      <c r="H24" s="34" t="str">
        <f t="shared" si="1"/>
        <v/>
      </c>
      <c r="I24" s="34" t="str">
        <f t="shared" si="2"/>
        <v/>
      </c>
      <c r="J24" s="50" t="str">
        <f t="shared" si="3"/>
        <v/>
      </c>
      <c r="K24" s="50" t="str">
        <f t="shared" si="4"/>
        <v/>
      </c>
      <c r="L24" s="50" t="str">
        <f>IF(K24="","",LARGE(K9:K48,M24))</f>
        <v/>
      </c>
      <c r="M24" s="51">
        <v>16</v>
      </c>
      <c r="N24" s="28"/>
      <c r="O24" s="49" t="str">
        <f>IF(R24&lt;&gt;"",_xlfn.RANK.EQ(R24,R9:R48,0),"")</f>
        <v/>
      </c>
      <c r="P24" s="24" t="str">
        <f>IF(K24="","",VLOOKUP(L24,G9:J48,2,0))</f>
        <v/>
      </c>
      <c r="Q24" s="24" t="str">
        <f>IF(K24="","",VLOOKUP(P24,LISTAS!$F$5:$G$304,2,0))</f>
        <v/>
      </c>
      <c r="R24" s="38" t="str">
        <f>IF(K24="","",VLOOKUP(L24,G9:J48,4,0))</f>
        <v/>
      </c>
      <c r="S24" s="25" t="str">
        <f t="shared" si="6"/>
        <v/>
      </c>
      <c r="T24" s="25" t="str">
        <f t="shared" si="5"/>
        <v/>
      </c>
    </row>
    <row r="25" spans="2:20" s="5" customFormat="1" ht="18.75" customHeight="1" x14ac:dyDescent="0.3">
      <c r="B25" s="53"/>
      <c r="C25" s="53" t="str">
        <f>IF(B25="","",VLOOKUP(B25,LISTAS!$F$5:$I$304,2,0))</f>
        <v/>
      </c>
      <c r="D25" s="53" t="str">
        <f>IF(B25="","",VLOOKUP(B25,LISTAS!$F$5:$I$304,4,0))</f>
        <v/>
      </c>
      <c r="E25" s="54" t="s">
        <v>37</v>
      </c>
      <c r="G25" s="50" t="str">
        <f t="shared" si="0"/>
        <v/>
      </c>
      <c r="H25" s="34" t="str">
        <f t="shared" si="1"/>
        <v/>
      </c>
      <c r="I25" s="34" t="str">
        <f t="shared" si="2"/>
        <v/>
      </c>
      <c r="J25" s="50" t="str">
        <f t="shared" si="3"/>
        <v/>
      </c>
      <c r="K25" s="50" t="str">
        <f t="shared" si="4"/>
        <v/>
      </c>
      <c r="L25" s="50" t="str">
        <f>IF(K25="","",LARGE(K9:K48,M25))</f>
        <v/>
      </c>
      <c r="M25" s="51">
        <v>17</v>
      </c>
      <c r="N25" s="28"/>
      <c r="O25" s="49" t="str">
        <f>IF(R25&lt;&gt;"",_xlfn.RANK.EQ(R25,R9:R48,0),"")</f>
        <v/>
      </c>
      <c r="P25" s="24" t="str">
        <f>IF(K25="","",VLOOKUP(L25,G9:J48,2,0))</f>
        <v/>
      </c>
      <c r="Q25" s="24" t="str">
        <f>IF(K25="","",VLOOKUP(P25,LISTAS!$F$5:$G$304,2,0))</f>
        <v/>
      </c>
      <c r="R25" s="38" t="str">
        <f>IF(K25="","",VLOOKUP(L25,G9:J48,4,0))</f>
        <v/>
      </c>
      <c r="S25" s="25" t="str">
        <f t="shared" si="6"/>
        <v/>
      </c>
      <c r="T25" s="25" t="str">
        <f t="shared" si="5"/>
        <v/>
      </c>
    </row>
    <row r="26" spans="2:20" s="5" customFormat="1" ht="18.75" customHeight="1" x14ac:dyDescent="0.3">
      <c r="B26" s="53"/>
      <c r="C26" s="53" t="str">
        <f>IF(B26="","",VLOOKUP(B26,LISTAS!$F$5:$I$304,2,0))</f>
        <v/>
      </c>
      <c r="D26" s="53" t="str">
        <f>IF(B26="","",VLOOKUP(B26,LISTAS!$F$5:$I$304,4,0))</f>
        <v/>
      </c>
      <c r="E26" s="54" t="s">
        <v>37</v>
      </c>
      <c r="G26" s="50" t="str">
        <f t="shared" si="0"/>
        <v/>
      </c>
      <c r="H26" s="34" t="str">
        <f t="shared" si="1"/>
        <v/>
      </c>
      <c r="I26" s="34" t="str">
        <f t="shared" si="2"/>
        <v/>
      </c>
      <c r="J26" s="50" t="str">
        <f t="shared" si="3"/>
        <v/>
      </c>
      <c r="K26" s="50" t="str">
        <f t="shared" si="4"/>
        <v/>
      </c>
      <c r="L26" s="50" t="str">
        <f>IF(K26="","",LARGE(K9:K48,M26))</f>
        <v/>
      </c>
      <c r="M26" s="51">
        <v>18</v>
      </c>
      <c r="N26" s="28"/>
      <c r="O26" s="49" t="str">
        <f>IF(R26&lt;&gt;"",_xlfn.RANK.EQ(R26,R9:R48,0),"")</f>
        <v/>
      </c>
      <c r="P26" s="24" t="str">
        <f>IF(K26="","",VLOOKUP(L26,G9:J48,2,0))</f>
        <v/>
      </c>
      <c r="Q26" s="24" t="str">
        <f>IF(K26="","",VLOOKUP(P26,LISTAS!$F$5:$G$304,2,0))</f>
        <v/>
      </c>
      <c r="R26" s="38" t="str">
        <f>IF(K26="","",VLOOKUP(L26,G9:J48,4,0))</f>
        <v/>
      </c>
      <c r="S26" s="25" t="str">
        <f t="shared" si="6"/>
        <v/>
      </c>
      <c r="T26" s="25" t="str">
        <f t="shared" si="5"/>
        <v/>
      </c>
    </row>
    <row r="27" spans="2:20" s="5" customFormat="1" ht="18.75" customHeight="1" x14ac:dyDescent="0.3">
      <c r="B27" s="53"/>
      <c r="C27" s="53" t="str">
        <f>IF(B27="","",VLOOKUP(B27,LISTAS!$F$5:$I$304,2,0))</f>
        <v/>
      </c>
      <c r="D27" s="53" t="str">
        <f>IF(B27="","",VLOOKUP(B27,LISTAS!$F$5:$I$304,4,0))</f>
        <v/>
      </c>
      <c r="E27" s="54" t="s">
        <v>37</v>
      </c>
      <c r="G27" s="50" t="str">
        <f t="shared" si="0"/>
        <v/>
      </c>
      <c r="H27" s="34" t="str">
        <f t="shared" si="1"/>
        <v/>
      </c>
      <c r="I27" s="34" t="str">
        <f t="shared" si="2"/>
        <v/>
      </c>
      <c r="J27" s="50" t="str">
        <f t="shared" si="3"/>
        <v/>
      </c>
      <c r="K27" s="50" t="str">
        <f t="shared" si="4"/>
        <v/>
      </c>
      <c r="L27" s="50" t="str">
        <f>IF(K27="","",LARGE(K9:K48,M27))</f>
        <v/>
      </c>
      <c r="M27" s="51">
        <v>19</v>
      </c>
      <c r="N27" s="28"/>
      <c r="O27" s="49" t="str">
        <f>IF(R27&lt;&gt;"",_xlfn.RANK.EQ(R27,R9:R48,0),"")</f>
        <v/>
      </c>
      <c r="P27" s="24" t="str">
        <f>IF(K27="","",VLOOKUP(L27,G9:J48,2,0))</f>
        <v/>
      </c>
      <c r="Q27" s="24" t="str">
        <f>IF(K27="","",VLOOKUP(P27,LISTAS!$F$5:$G$304,2,0))</f>
        <v/>
      </c>
      <c r="R27" s="38" t="str">
        <f>IF(K27="","",VLOOKUP(L27,G9:J48,4,0))</f>
        <v/>
      </c>
      <c r="S27" s="25" t="str">
        <f t="shared" si="6"/>
        <v/>
      </c>
      <c r="T27" s="25" t="str">
        <f t="shared" si="5"/>
        <v/>
      </c>
    </row>
    <row r="28" spans="2:20" s="5" customFormat="1" ht="18.75" customHeight="1" x14ac:dyDescent="0.3">
      <c r="B28" s="53"/>
      <c r="C28" s="53" t="str">
        <f>IF(B28="","",VLOOKUP(B28,LISTAS!$F$5:$I$304,2,0))</f>
        <v/>
      </c>
      <c r="D28" s="53" t="str">
        <f>IF(B28="","",VLOOKUP(B28,LISTAS!$F$5:$I$304,4,0))</f>
        <v/>
      </c>
      <c r="E28" s="54" t="s">
        <v>37</v>
      </c>
      <c r="G28" s="50" t="str">
        <f t="shared" si="0"/>
        <v/>
      </c>
      <c r="H28" s="34" t="str">
        <f t="shared" si="1"/>
        <v/>
      </c>
      <c r="I28" s="34" t="str">
        <f t="shared" si="2"/>
        <v/>
      </c>
      <c r="J28" s="50" t="str">
        <f t="shared" si="3"/>
        <v/>
      </c>
      <c r="K28" s="50" t="str">
        <f t="shared" si="4"/>
        <v/>
      </c>
      <c r="L28" s="50" t="str">
        <f>IF(K28="","",LARGE(K9:K48,M28))</f>
        <v/>
      </c>
      <c r="M28" s="51">
        <v>20</v>
      </c>
      <c r="N28" s="28"/>
      <c r="O28" s="49" t="str">
        <f>IF(R28&lt;&gt;"",_xlfn.RANK.EQ(R28,R9:R48,0),"")</f>
        <v/>
      </c>
      <c r="P28" s="24" t="str">
        <f>IF(K28="","",VLOOKUP(L28,G9:J48,2,0))</f>
        <v/>
      </c>
      <c r="Q28" s="24" t="str">
        <f>IF(K28="","",VLOOKUP(P28,LISTAS!$F$5:$G$304,2,0))</f>
        <v/>
      </c>
      <c r="R28" s="38" t="str">
        <f>IF(K28="","",VLOOKUP(L28,G9:J48,4,0))</f>
        <v/>
      </c>
      <c r="S28" s="25" t="str">
        <f t="shared" si="6"/>
        <v/>
      </c>
      <c r="T28" s="25" t="str">
        <f t="shared" si="5"/>
        <v/>
      </c>
    </row>
    <row r="29" spans="2:20" s="5" customFormat="1" ht="18.75" customHeight="1" x14ac:dyDescent="0.3">
      <c r="B29" s="53"/>
      <c r="C29" s="53" t="str">
        <f>IF(B29="","",VLOOKUP(B29,LISTAS!$F$5:$I$304,2,0))</f>
        <v/>
      </c>
      <c r="D29" s="53" t="str">
        <f>IF(B29="","",VLOOKUP(B29,LISTAS!$F$5:$I$304,4,0))</f>
        <v/>
      </c>
      <c r="E29" s="54" t="s">
        <v>37</v>
      </c>
      <c r="G29" s="50" t="str">
        <f t="shared" si="0"/>
        <v/>
      </c>
      <c r="H29" s="34" t="str">
        <f t="shared" si="1"/>
        <v/>
      </c>
      <c r="I29" s="34" t="str">
        <f t="shared" si="2"/>
        <v/>
      </c>
      <c r="J29" s="50" t="str">
        <f t="shared" si="3"/>
        <v/>
      </c>
      <c r="K29" s="50" t="str">
        <f t="shared" si="4"/>
        <v/>
      </c>
      <c r="L29" s="50" t="str">
        <f>IF(K29="","",LARGE(K9:K48,M29))</f>
        <v/>
      </c>
      <c r="M29" s="51">
        <v>21</v>
      </c>
      <c r="N29" s="28"/>
      <c r="O29" s="49" t="str">
        <f>IF(R29&lt;&gt;"",_xlfn.RANK.EQ(R29,R9:R48,0),"")</f>
        <v/>
      </c>
      <c r="P29" s="24" t="str">
        <f>IF(K29="","",VLOOKUP(L29,G9:J48,2,0))</f>
        <v/>
      </c>
      <c r="Q29" s="24" t="str">
        <f>IF(K29="","",VLOOKUP(P29,LISTAS!$F$5:$G$304,2,0))</f>
        <v/>
      </c>
      <c r="R29" s="38" t="str">
        <f>IF(K29="","",VLOOKUP(L29,G9:J48,4,0))</f>
        <v/>
      </c>
      <c r="S29" s="25" t="str">
        <f t="shared" si="6"/>
        <v/>
      </c>
      <c r="T29" s="25" t="str">
        <f t="shared" si="5"/>
        <v/>
      </c>
    </row>
    <row r="30" spans="2:20" s="5" customFormat="1" ht="18.75" customHeight="1" x14ac:dyDescent="0.3">
      <c r="B30" s="53"/>
      <c r="C30" s="53" t="str">
        <f>IF(B30="","",VLOOKUP(B30,LISTAS!$F$5:$I$304,2,0))</f>
        <v/>
      </c>
      <c r="D30" s="53" t="str">
        <f>IF(B30="","",VLOOKUP(B30,LISTAS!$F$5:$I$304,4,0))</f>
        <v/>
      </c>
      <c r="E30" s="54" t="s">
        <v>37</v>
      </c>
      <c r="G30" s="50" t="str">
        <f t="shared" si="0"/>
        <v/>
      </c>
      <c r="H30" s="34" t="str">
        <f t="shared" si="1"/>
        <v/>
      </c>
      <c r="I30" s="34" t="str">
        <f t="shared" si="2"/>
        <v/>
      </c>
      <c r="J30" s="50" t="str">
        <f t="shared" si="3"/>
        <v/>
      </c>
      <c r="K30" s="50" t="str">
        <f t="shared" si="4"/>
        <v/>
      </c>
      <c r="L30" s="50" t="str">
        <f>IF(K30="","",LARGE(K9:K48,M30))</f>
        <v/>
      </c>
      <c r="M30" s="51">
        <v>22</v>
      </c>
      <c r="N30" s="28"/>
      <c r="O30" s="49" t="str">
        <f>IF(R30&lt;&gt;"",_xlfn.RANK.EQ(R30,R9:R48,0),"")</f>
        <v/>
      </c>
      <c r="P30" s="24" t="str">
        <f>IF(K30="","",VLOOKUP(L30,G9:J48,2,0))</f>
        <v/>
      </c>
      <c r="Q30" s="24" t="str">
        <f>IF(K30="","",VLOOKUP(P30,LISTAS!$F$5:$G$304,2,0))</f>
        <v/>
      </c>
      <c r="R30" s="38" t="str">
        <f>IF(K30="","",VLOOKUP(L30,G9:J48,4,0))</f>
        <v/>
      </c>
      <c r="S30" s="25" t="str">
        <f t="shared" si="6"/>
        <v/>
      </c>
      <c r="T30" s="25" t="str">
        <f t="shared" si="5"/>
        <v/>
      </c>
    </row>
    <row r="31" spans="2:20" s="5" customFormat="1" ht="18.75" customHeight="1" x14ac:dyDescent="0.3">
      <c r="B31" s="53"/>
      <c r="C31" s="53" t="str">
        <f>IF(B31="","",VLOOKUP(B31,LISTAS!$F$5:$I$304,2,0))</f>
        <v/>
      </c>
      <c r="D31" s="53" t="str">
        <f>IF(B31="","",VLOOKUP(B31,LISTAS!$F$5:$I$304,4,0))</f>
        <v/>
      </c>
      <c r="E31" s="54" t="s">
        <v>37</v>
      </c>
      <c r="G31" s="50" t="str">
        <f t="shared" si="0"/>
        <v/>
      </c>
      <c r="H31" s="34" t="str">
        <f t="shared" si="1"/>
        <v/>
      </c>
      <c r="I31" s="34" t="str">
        <f t="shared" si="2"/>
        <v/>
      </c>
      <c r="J31" s="50" t="str">
        <f t="shared" si="3"/>
        <v/>
      </c>
      <c r="K31" s="50" t="str">
        <f t="shared" si="4"/>
        <v/>
      </c>
      <c r="L31" s="50" t="str">
        <f>IF(K31="","",LARGE(K9:K48,M31))</f>
        <v/>
      </c>
      <c r="M31" s="51">
        <v>23</v>
      </c>
      <c r="N31" s="28"/>
      <c r="O31" s="49" t="str">
        <f>IF(R31&lt;&gt;"",_xlfn.RANK.EQ(R31,R9:R48,0),"")</f>
        <v/>
      </c>
      <c r="P31" s="24" t="str">
        <f>IF(K31="","",VLOOKUP(L31,G9:J48,2,0))</f>
        <v/>
      </c>
      <c r="Q31" s="24" t="str">
        <f>IF(K31="","",VLOOKUP(P31,LISTAS!$F$5:$G$304,2,0))</f>
        <v/>
      </c>
      <c r="R31" s="38" t="str">
        <f>IF(K31="","",VLOOKUP(L31,G9:J48,4,0))</f>
        <v/>
      </c>
      <c r="S31" s="25" t="str">
        <f t="shared" si="6"/>
        <v/>
      </c>
      <c r="T31" s="25" t="str">
        <f t="shared" si="5"/>
        <v/>
      </c>
    </row>
    <row r="32" spans="2:20" s="5" customFormat="1" ht="18.75" customHeight="1" x14ac:dyDescent="0.3">
      <c r="B32" s="53"/>
      <c r="C32" s="53" t="str">
        <f>IF(B32="","",VLOOKUP(B32,LISTAS!$F$5:$I$304,2,0))</f>
        <v/>
      </c>
      <c r="D32" s="53" t="str">
        <f>IF(B32="","",VLOOKUP(B32,LISTAS!$F$5:$I$304,4,0))</f>
        <v/>
      </c>
      <c r="E32" s="54" t="s">
        <v>37</v>
      </c>
      <c r="G32" s="50" t="str">
        <f t="shared" si="0"/>
        <v/>
      </c>
      <c r="H32" s="34" t="str">
        <f t="shared" si="1"/>
        <v/>
      </c>
      <c r="I32" s="34" t="str">
        <f t="shared" si="2"/>
        <v/>
      </c>
      <c r="J32" s="50" t="str">
        <f t="shared" si="3"/>
        <v/>
      </c>
      <c r="K32" s="50" t="str">
        <f t="shared" si="4"/>
        <v/>
      </c>
      <c r="L32" s="50" t="str">
        <f>IF(K32="","",LARGE(K9:K48,M32))</f>
        <v/>
      </c>
      <c r="M32" s="51">
        <v>24</v>
      </c>
      <c r="N32" s="28"/>
      <c r="O32" s="49" t="str">
        <f>IF(R32&lt;&gt;"",_xlfn.RANK.EQ(R32,R9:R48,0),"")</f>
        <v/>
      </c>
      <c r="P32" s="24" t="str">
        <f>IF(K32="","",VLOOKUP(L32,G9:J48,2,0))</f>
        <v/>
      </c>
      <c r="Q32" s="24" t="str">
        <f>IF(K32="","",VLOOKUP(P32,LISTAS!$F$5:$G$304,2,0))</f>
        <v/>
      </c>
      <c r="R32" s="38" t="str">
        <f>IF(K32="","",VLOOKUP(L32,G9:J48,4,0))</f>
        <v/>
      </c>
      <c r="S32" s="25" t="str">
        <f t="shared" si="6"/>
        <v/>
      </c>
      <c r="T32" s="25" t="str">
        <f t="shared" si="5"/>
        <v/>
      </c>
    </row>
    <row r="33" spans="2:20" s="5" customFormat="1" ht="18.75" customHeight="1" x14ac:dyDescent="0.3">
      <c r="B33" s="53"/>
      <c r="C33" s="53" t="str">
        <f>IF(B33="","",VLOOKUP(B33,LISTAS!$F$5:$I$304,2,0))</f>
        <v/>
      </c>
      <c r="D33" s="53" t="str">
        <f>IF(B33="","",VLOOKUP(B33,LISTAS!$F$5:$I$304,4,0))</f>
        <v/>
      </c>
      <c r="E33" s="54" t="s">
        <v>37</v>
      </c>
      <c r="G33" s="50" t="str">
        <f t="shared" si="0"/>
        <v/>
      </c>
      <c r="H33" s="34" t="str">
        <f t="shared" si="1"/>
        <v/>
      </c>
      <c r="I33" s="34" t="str">
        <f t="shared" si="2"/>
        <v/>
      </c>
      <c r="J33" s="50" t="str">
        <f t="shared" si="3"/>
        <v/>
      </c>
      <c r="K33" s="50" t="str">
        <f t="shared" si="4"/>
        <v/>
      </c>
      <c r="L33" s="50" t="str">
        <f>IF(K33="","",LARGE(K9:K48,M33))</f>
        <v/>
      </c>
      <c r="M33" s="51">
        <v>25</v>
      </c>
      <c r="N33" s="28"/>
      <c r="O33" s="49" t="str">
        <f>IF(R33&lt;&gt;"",_xlfn.RANK.EQ(R33,R9:R48,0),"")</f>
        <v/>
      </c>
      <c r="P33" s="24" t="str">
        <f>IF(K33="","",VLOOKUP(L33,G9:J48,2,0))</f>
        <v/>
      </c>
      <c r="Q33" s="24" t="str">
        <f>IF(K33="","",VLOOKUP(P33,LISTAS!$F$5:$G$304,2,0))</f>
        <v/>
      </c>
      <c r="R33" s="38" t="str">
        <f>IF(K33="","",VLOOKUP(L33,G9:J48,4,0))</f>
        <v/>
      </c>
      <c r="S33" s="25" t="str">
        <f t="shared" si="6"/>
        <v/>
      </c>
      <c r="T33" s="25" t="str">
        <f t="shared" si="5"/>
        <v/>
      </c>
    </row>
    <row r="34" spans="2:20" s="5" customFormat="1" ht="18.75" customHeight="1" x14ac:dyDescent="0.3">
      <c r="B34" s="53"/>
      <c r="C34" s="53" t="str">
        <f>IF(B34="","",VLOOKUP(B34,LISTAS!$F$5:$I$304,2,0))</f>
        <v/>
      </c>
      <c r="D34" s="53" t="str">
        <f>IF(B34="","",VLOOKUP(B34,LISTAS!$F$5:$I$304,4,0))</f>
        <v/>
      </c>
      <c r="E34" s="54" t="s">
        <v>37</v>
      </c>
      <c r="G34" s="50" t="str">
        <f t="shared" si="0"/>
        <v/>
      </c>
      <c r="H34" s="34" t="str">
        <f t="shared" si="1"/>
        <v/>
      </c>
      <c r="I34" s="34" t="str">
        <f t="shared" si="2"/>
        <v/>
      </c>
      <c r="J34" s="50" t="str">
        <f t="shared" si="3"/>
        <v/>
      </c>
      <c r="K34" s="50" t="str">
        <f t="shared" si="4"/>
        <v/>
      </c>
      <c r="L34" s="50" t="str">
        <f>IF(K34="","",LARGE(K9:K48,M34))</f>
        <v/>
      </c>
      <c r="M34" s="51">
        <v>26</v>
      </c>
      <c r="N34" s="28"/>
      <c r="O34" s="49" t="str">
        <f>IF(R34&lt;&gt;"",_xlfn.RANK.EQ(R34,R9:R48,0),"")</f>
        <v/>
      </c>
      <c r="P34" s="24" t="str">
        <f>IF(K34="","",VLOOKUP(L34,G9:J48,2,0))</f>
        <v/>
      </c>
      <c r="Q34" s="24" t="str">
        <f>IF(K34="","",VLOOKUP(P34,LISTAS!$F$5:$G$304,2,0))</f>
        <v/>
      </c>
      <c r="R34" s="38" t="str">
        <f>IF(K34="","",VLOOKUP(L34,G9:J48,4,0))</f>
        <v/>
      </c>
      <c r="S34" s="25" t="str">
        <f t="shared" si="6"/>
        <v/>
      </c>
      <c r="T34" s="25" t="str">
        <f t="shared" si="5"/>
        <v/>
      </c>
    </row>
    <row r="35" spans="2:20" s="5" customFormat="1" ht="18.75" customHeight="1" x14ac:dyDescent="0.3">
      <c r="B35" s="53"/>
      <c r="C35" s="53" t="str">
        <f>IF(B35="","",VLOOKUP(B35,LISTAS!$F$5:$I$304,2,0))</f>
        <v/>
      </c>
      <c r="D35" s="53" t="str">
        <f>IF(B35="","",VLOOKUP(B35,LISTAS!$F$5:$I$304,4,0))</f>
        <v/>
      </c>
      <c r="E35" s="54" t="s">
        <v>37</v>
      </c>
      <c r="G35" s="50" t="str">
        <f t="shared" si="0"/>
        <v/>
      </c>
      <c r="H35" s="34" t="str">
        <f t="shared" si="1"/>
        <v/>
      </c>
      <c r="I35" s="34" t="str">
        <f t="shared" si="2"/>
        <v/>
      </c>
      <c r="J35" s="50" t="str">
        <f t="shared" si="3"/>
        <v/>
      </c>
      <c r="K35" s="50" t="str">
        <f t="shared" si="4"/>
        <v/>
      </c>
      <c r="L35" s="50" t="str">
        <f>IF(K35="","",LARGE(K9:K48,M35))</f>
        <v/>
      </c>
      <c r="M35" s="51">
        <v>27</v>
      </c>
      <c r="N35" s="28"/>
      <c r="O35" s="49" t="str">
        <f>IF(R35&lt;&gt;"",_xlfn.RANK.EQ(R35,R9:R48,0),"")</f>
        <v/>
      </c>
      <c r="P35" s="24" t="str">
        <f>IF(K35="","",VLOOKUP(L35,G9:J48,2,0))</f>
        <v/>
      </c>
      <c r="Q35" s="24" t="str">
        <f>IF(K35="","",VLOOKUP(P35,LISTAS!$F$5:$G$304,2,0))</f>
        <v/>
      </c>
      <c r="R35" s="38" t="str">
        <f>IF(K35="","",VLOOKUP(L35,G9:J48,4,0))</f>
        <v/>
      </c>
      <c r="S35" s="25" t="str">
        <f t="shared" si="6"/>
        <v/>
      </c>
      <c r="T35" s="25" t="str">
        <f t="shared" si="5"/>
        <v/>
      </c>
    </row>
    <row r="36" spans="2:20" s="5" customFormat="1" ht="18.75" customHeight="1" x14ac:dyDescent="0.3">
      <c r="B36" s="53"/>
      <c r="C36" s="53" t="str">
        <f>IF(B36="","",VLOOKUP(B36,LISTAS!$F$5:$I$304,2,0))</f>
        <v/>
      </c>
      <c r="D36" s="53" t="str">
        <f>IF(B36="","",VLOOKUP(B36,LISTAS!$F$5:$I$304,4,0))</f>
        <v/>
      </c>
      <c r="E36" s="54" t="s">
        <v>37</v>
      </c>
      <c r="G36" s="50" t="str">
        <f t="shared" si="0"/>
        <v/>
      </c>
      <c r="H36" s="34" t="str">
        <f t="shared" si="1"/>
        <v/>
      </c>
      <c r="I36" s="34" t="str">
        <f t="shared" si="2"/>
        <v/>
      </c>
      <c r="J36" s="50" t="str">
        <f t="shared" si="3"/>
        <v/>
      </c>
      <c r="K36" s="50" t="str">
        <f t="shared" si="4"/>
        <v/>
      </c>
      <c r="L36" s="50" t="str">
        <f>IF(K36="","",LARGE(K9:K48,M36))</f>
        <v/>
      </c>
      <c r="M36" s="51">
        <v>28</v>
      </c>
      <c r="N36" s="28"/>
      <c r="O36" s="49" t="str">
        <f>IF(R36&lt;&gt;"",_xlfn.RANK.EQ(R36,R9:R48,0),"")</f>
        <v/>
      </c>
      <c r="P36" s="24" t="str">
        <f>IF(K36="","",VLOOKUP(L36,G9:J48,2,0))</f>
        <v/>
      </c>
      <c r="Q36" s="24" t="str">
        <f>IF(K36="","",VLOOKUP(P36,LISTAS!$F$5:$G$304,2,0))</f>
        <v/>
      </c>
      <c r="R36" s="38" t="str">
        <f>IF(K36="","",VLOOKUP(L36,G9:J48,4,0))</f>
        <v/>
      </c>
      <c r="S36" s="25" t="str">
        <f t="shared" si="6"/>
        <v/>
      </c>
      <c r="T36" s="25" t="str">
        <f t="shared" si="5"/>
        <v/>
      </c>
    </row>
    <row r="37" spans="2:20" s="5" customFormat="1" ht="18.75" customHeight="1" x14ac:dyDescent="0.3">
      <c r="B37" s="53"/>
      <c r="C37" s="53" t="str">
        <f>IF(B37="","",VLOOKUP(B37,LISTAS!$F$5:$I$304,2,0))</f>
        <v/>
      </c>
      <c r="D37" s="53" t="str">
        <f>IF(B37="","",VLOOKUP(B37,LISTAS!$F$5:$I$304,4,0))</f>
        <v/>
      </c>
      <c r="E37" s="54" t="s">
        <v>37</v>
      </c>
      <c r="G37" s="50" t="str">
        <f t="shared" si="0"/>
        <v/>
      </c>
      <c r="H37" s="34" t="str">
        <f t="shared" si="1"/>
        <v/>
      </c>
      <c r="I37" s="34" t="str">
        <f t="shared" si="2"/>
        <v/>
      </c>
      <c r="J37" s="50" t="str">
        <f t="shared" si="3"/>
        <v/>
      </c>
      <c r="K37" s="50" t="str">
        <f t="shared" si="4"/>
        <v/>
      </c>
      <c r="L37" s="50" t="str">
        <f>IF(K37="","",LARGE(K9:K48,M37))</f>
        <v/>
      </c>
      <c r="M37" s="51">
        <v>29</v>
      </c>
      <c r="N37" s="28"/>
      <c r="O37" s="49" t="str">
        <f>IF(R37&lt;&gt;"",_xlfn.RANK.EQ(R37,R9:R48,0),"")</f>
        <v/>
      </c>
      <c r="P37" s="24" t="str">
        <f>IF(K37="","",VLOOKUP(L37,G9:J48,2,0))</f>
        <v/>
      </c>
      <c r="Q37" s="24" t="str">
        <f>IF(K37="","",VLOOKUP(P37,LISTAS!$F$5:$G$304,2,0))</f>
        <v/>
      </c>
      <c r="R37" s="38" t="str">
        <f>IF(K37="","",VLOOKUP(L37,G9:J48,4,0))</f>
        <v/>
      </c>
      <c r="S37" s="25" t="str">
        <f t="shared" si="6"/>
        <v/>
      </c>
      <c r="T37" s="25" t="str">
        <f t="shared" si="5"/>
        <v/>
      </c>
    </row>
    <row r="38" spans="2:20" s="5" customFormat="1" ht="18.75" customHeight="1" x14ac:dyDescent="0.3">
      <c r="B38" s="53"/>
      <c r="C38" s="53" t="str">
        <f>IF(B38="","",VLOOKUP(B38,LISTAS!$F$5:$I$304,2,0))</f>
        <v/>
      </c>
      <c r="D38" s="53" t="str">
        <f>IF(B38="","",VLOOKUP(B38,LISTAS!$F$5:$I$304,4,0))</f>
        <v/>
      </c>
      <c r="E38" s="54" t="s">
        <v>37</v>
      </c>
      <c r="G38" s="50" t="str">
        <f t="shared" si="0"/>
        <v/>
      </c>
      <c r="H38" s="34" t="str">
        <f t="shared" si="1"/>
        <v/>
      </c>
      <c r="I38" s="34" t="str">
        <f t="shared" si="2"/>
        <v/>
      </c>
      <c r="J38" s="50" t="str">
        <f t="shared" si="3"/>
        <v/>
      </c>
      <c r="K38" s="50" t="str">
        <f t="shared" si="4"/>
        <v/>
      </c>
      <c r="L38" s="50" t="str">
        <f>IF(K38="","",LARGE(K9:K48,M38))</f>
        <v/>
      </c>
      <c r="M38" s="51">
        <v>30</v>
      </c>
      <c r="N38" s="28"/>
      <c r="O38" s="49" t="str">
        <f>IF(R38&lt;&gt;"",_xlfn.RANK.EQ(R38,R9:R48,0),"")</f>
        <v/>
      </c>
      <c r="P38" s="24" t="str">
        <f>IF(K38="","",VLOOKUP(L38,G9:J48,2,0))</f>
        <v/>
      </c>
      <c r="Q38" s="24" t="str">
        <f>IF(K38="","",VLOOKUP(P38,LISTAS!$F$5:$G$304,2,0))</f>
        <v/>
      </c>
      <c r="R38" s="38" t="str">
        <f>IF(K38="","",VLOOKUP(L38,G9:J48,4,0))</f>
        <v/>
      </c>
      <c r="S38" s="25" t="str">
        <f t="shared" si="6"/>
        <v/>
      </c>
      <c r="T38" s="25" t="str">
        <f t="shared" si="5"/>
        <v/>
      </c>
    </row>
    <row r="39" spans="2:20" s="5" customFormat="1" ht="18.75" customHeight="1" x14ac:dyDescent="0.3">
      <c r="B39" s="53"/>
      <c r="C39" s="53" t="str">
        <f>IF(B39="","",VLOOKUP(B39,LISTAS!$F$5:$I$304,2,0))</f>
        <v/>
      </c>
      <c r="D39" s="53" t="str">
        <f>IF(B39="","",VLOOKUP(B39,LISTAS!$F$5:$I$304,4,0))</f>
        <v/>
      </c>
      <c r="E39" s="54" t="s">
        <v>37</v>
      </c>
      <c r="G39" s="50" t="str">
        <f t="shared" si="0"/>
        <v/>
      </c>
      <c r="H39" s="34" t="str">
        <f t="shared" si="1"/>
        <v/>
      </c>
      <c r="I39" s="34" t="str">
        <f t="shared" si="2"/>
        <v/>
      </c>
      <c r="J39" s="50" t="str">
        <f t="shared" si="3"/>
        <v/>
      </c>
      <c r="K39" s="50" t="str">
        <f t="shared" si="4"/>
        <v/>
      </c>
      <c r="L39" s="50" t="str">
        <f>IF(K39="","",LARGE(K9:K48,M39))</f>
        <v/>
      </c>
      <c r="M39" s="51">
        <v>31</v>
      </c>
      <c r="N39" s="28"/>
      <c r="O39" s="49" t="str">
        <f>IF(R39&lt;&gt;"",_xlfn.RANK.EQ(R39,R9:R48,0),"")</f>
        <v/>
      </c>
      <c r="P39" s="24" t="str">
        <f>IF(K39="","",VLOOKUP(L39,G9:J48,2,0))</f>
        <v/>
      </c>
      <c r="Q39" s="24" t="str">
        <f>IF(K39="","",VLOOKUP(P39,LISTAS!$F$5:$G$304,2,0))</f>
        <v/>
      </c>
      <c r="R39" s="38" t="str">
        <f>IF(K39="","",VLOOKUP(L39,G9:J48,4,0))</f>
        <v/>
      </c>
      <c r="S39" s="25" t="str">
        <f t="shared" si="6"/>
        <v/>
      </c>
      <c r="T39" s="25" t="str">
        <f t="shared" si="5"/>
        <v/>
      </c>
    </row>
    <row r="40" spans="2:20" s="5" customFormat="1" ht="18.75" customHeight="1" x14ac:dyDescent="0.3">
      <c r="B40" s="53"/>
      <c r="C40" s="53" t="str">
        <f>IF(B40="","",VLOOKUP(B40,LISTAS!$F$5:$I$304,2,0))</f>
        <v/>
      </c>
      <c r="D40" s="53" t="str">
        <f>IF(B40="","",VLOOKUP(B40,LISTAS!$F$5:$I$304,4,0))</f>
        <v/>
      </c>
      <c r="E40" s="54" t="s">
        <v>37</v>
      </c>
      <c r="G40" s="50" t="str">
        <f t="shared" si="0"/>
        <v/>
      </c>
      <c r="H40" s="34" t="str">
        <f t="shared" si="1"/>
        <v/>
      </c>
      <c r="I40" s="34" t="str">
        <f t="shared" si="2"/>
        <v/>
      </c>
      <c r="J40" s="50" t="str">
        <f t="shared" si="3"/>
        <v/>
      </c>
      <c r="K40" s="50" t="str">
        <f t="shared" si="4"/>
        <v/>
      </c>
      <c r="L40" s="50" t="str">
        <f>IF(K40="","",LARGE(K9:K48,M40))</f>
        <v/>
      </c>
      <c r="M40" s="51">
        <v>32</v>
      </c>
      <c r="N40" s="28"/>
      <c r="O40" s="49" t="str">
        <f>IF(R40&lt;&gt;"",_xlfn.RANK.EQ(R40,R9:R48,0),"")</f>
        <v/>
      </c>
      <c r="P40" s="24" t="str">
        <f>IF(K40="","",VLOOKUP(L40,G9:J48,2,0))</f>
        <v/>
      </c>
      <c r="Q40" s="24" t="str">
        <f>IF(K40="","",VLOOKUP(P40,LISTAS!$F$5:$G$304,2,0))</f>
        <v/>
      </c>
      <c r="R40" s="38" t="str">
        <f>IF(K40="","",VLOOKUP(L40,G9:J48,4,0))</f>
        <v/>
      </c>
      <c r="S40" s="25" t="str">
        <f t="shared" si="6"/>
        <v/>
      </c>
      <c r="T40" s="25" t="str">
        <f t="shared" si="5"/>
        <v/>
      </c>
    </row>
    <row r="41" spans="2:20" s="5" customFormat="1" ht="18.75" customHeight="1" x14ac:dyDescent="0.3">
      <c r="B41" s="53"/>
      <c r="C41" s="53" t="str">
        <f>IF(B41="","",VLOOKUP(B41,LISTAS!$F$5:$I$304,2,0))</f>
        <v/>
      </c>
      <c r="D41" s="53" t="str">
        <f>IF(B41="","",VLOOKUP(B41,LISTAS!$F$5:$I$304,4,0))</f>
        <v/>
      </c>
      <c r="E41" s="54" t="s">
        <v>37</v>
      </c>
      <c r="G41" s="50" t="str">
        <f t="shared" si="0"/>
        <v/>
      </c>
      <c r="H41" s="34" t="str">
        <f t="shared" si="1"/>
        <v/>
      </c>
      <c r="I41" s="34" t="str">
        <f t="shared" si="2"/>
        <v/>
      </c>
      <c r="J41" s="50" t="str">
        <f t="shared" si="3"/>
        <v/>
      </c>
      <c r="K41" s="50" t="str">
        <f t="shared" si="4"/>
        <v/>
      </c>
      <c r="L41" s="50" t="str">
        <f>IF(K41="","",LARGE(K9:K48,M41))</f>
        <v/>
      </c>
      <c r="M41" s="51">
        <v>33</v>
      </c>
      <c r="N41" s="28"/>
      <c r="O41" s="49" t="str">
        <f>IF(R41&lt;&gt;"",_xlfn.RANK.EQ(R41,R9:R48,0),"")</f>
        <v/>
      </c>
      <c r="P41" s="24" t="str">
        <f>IF(K41="","",VLOOKUP(L41,G9:J48,2,0))</f>
        <v/>
      </c>
      <c r="Q41" s="24" t="str">
        <f>IF(K41="","",VLOOKUP(P41,LISTAS!$F$5:$G$304,2,0))</f>
        <v/>
      </c>
      <c r="R41" s="38" t="str">
        <f>IF(K41="","",VLOOKUP(L41,G9:J48,4,0))</f>
        <v/>
      </c>
      <c r="S41" s="25" t="str">
        <f t="shared" si="6"/>
        <v/>
      </c>
      <c r="T41" s="25" t="str">
        <f t="shared" si="5"/>
        <v/>
      </c>
    </row>
    <row r="42" spans="2:20" s="5" customFormat="1" ht="18.75" customHeight="1" x14ac:dyDescent="0.3">
      <c r="B42" s="53"/>
      <c r="C42" s="53" t="str">
        <f>IF(B42="","",VLOOKUP(B42,LISTAS!$F$5:$I$304,2,0))</f>
        <v/>
      </c>
      <c r="D42" s="53" t="str">
        <f>IF(B42="","",VLOOKUP(B42,LISTAS!$F$5:$I$304,4,0))</f>
        <v/>
      </c>
      <c r="E42" s="54" t="s">
        <v>37</v>
      </c>
      <c r="G42" s="50" t="str">
        <f t="shared" si="0"/>
        <v/>
      </c>
      <c r="H42" s="34" t="str">
        <f t="shared" si="1"/>
        <v/>
      </c>
      <c r="I42" s="34" t="str">
        <f t="shared" si="2"/>
        <v/>
      </c>
      <c r="J42" s="50" t="str">
        <f t="shared" si="3"/>
        <v/>
      </c>
      <c r="K42" s="50" t="str">
        <f t="shared" si="4"/>
        <v/>
      </c>
      <c r="L42" s="50" t="str">
        <f>IF(K42="","",LARGE(K9:K48,M42))</f>
        <v/>
      </c>
      <c r="M42" s="51">
        <v>34</v>
      </c>
      <c r="N42" s="28"/>
      <c r="O42" s="49" t="str">
        <f>IF(R42&lt;&gt;"",_xlfn.RANK.EQ(R42,R9:R48,0),"")</f>
        <v/>
      </c>
      <c r="P42" s="24" t="str">
        <f>IF(K42="","",VLOOKUP(L42,G9:J48,2,0))</f>
        <v/>
      </c>
      <c r="Q42" s="24" t="str">
        <f>IF(K42="","",VLOOKUP(P42,LISTAS!$F$5:$G$304,2,0))</f>
        <v/>
      </c>
      <c r="R42" s="38" t="str">
        <f>IF(K42="","",VLOOKUP(L42,G9:J48,4,0))</f>
        <v/>
      </c>
      <c r="S42" s="25" t="str">
        <f t="shared" si="6"/>
        <v/>
      </c>
      <c r="T42" s="25" t="str">
        <f t="shared" si="5"/>
        <v/>
      </c>
    </row>
    <row r="43" spans="2:20" s="5" customFormat="1" ht="18.75" customHeight="1" x14ac:dyDescent="0.3">
      <c r="B43" s="53"/>
      <c r="C43" s="53" t="str">
        <f>IF(B43="","",VLOOKUP(B43,LISTAS!$F$5:$I$304,2,0))</f>
        <v/>
      </c>
      <c r="D43" s="53" t="str">
        <f>IF(B43="","",VLOOKUP(B43,LISTAS!$F$5:$I$304,4,0))</f>
        <v/>
      </c>
      <c r="E43" s="54" t="s">
        <v>37</v>
      </c>
      <c r="G43" s="50" t="str">
        <f t="shared" si="0"/>
        <v/>
      </c>
      <c r="H43" s="34" t="str">
        <f t="shared" si="1"/>
        <v/>
      </c>
      <c r="I43" s="34" t="str">
        <f t="shared" si="2"/>
        <v/>
      </c>
      <c r="J43" s="50" t="str">
        <f t="shared" si="3"/>
        <v/>
      </c>
      <c r="K43" s="50" t="str">
        <f t="shared" si="4"/>
        <v/>
      </c>
      <c r="L43" s="50" t="str">
        <f>IF(K43="","",LARGE(K9:K48,M43))</f>
        <v/>
      </c>
      <c r="M43" s="51">
        <v>35</v>
      </c>
      <c r="N43" s="28"/>
      <c r="O43" s="49" t="str">
        <f>IF(R43&lt;&gt;"",_xlfn.RANK.EQ(R43,R9:R48,0),"")</f>
        <v/>
      </c>
      <c r="P43" s="24" t="str">
        <f>IF(K43="","",VLOOKUP(L43,G9:J48,2,0))</f>
        <v/>
      </c>
      <c r="Q43" s="24" t="str">
        <f>IF(K43="","",VLOOKUP(P43,LISTAS!$F$5:$G$304,2,0))</f>
        <v/>
      </c>
      <c r="R43" s="38" t="str">
        <f>IF(K43="","",VLOOKUP(L43,G9:J48,4,0))</f>
        <v/>
      </c>
      <c r="S43" s="25" t="str">
        <f t="shared" si="6"/>
        <v/>
      </c>
      <c r="T43" s="25" t="str">
        <f t="shared" si="5"/>
        <v/>
      </c>
    </row>
    <row r="44" spans="2:20" s="5" customFormat="1" ht="18.75" customHeight="1" x14ac:dyDescent="0.3">
      <c r="B44" s="53"/>
      <c r="C44" s="53" t="str">
        <f>IF(B44="","",VLOOKUP(B44,LISTAS!$F$5:$I$304,2,0))</f>
        <v/>
      </c>
      <c r="D44" s="53" t="str">
        <f>IF(B44="","",VLOOKUP(B44,LISTAS!$F$5:$I$304,4,0))</f>
        <v/>
      </c>
      <c r="E44" s="54" t="s">
        <v>37</v>
      </c>
      <c r="G44" s="50" t="str">
        <f t="shared" si="0"/>
        <v/>
      </c>
      <c r="H44" s="34" t="str">
        <f t="shared" si="1"/>
        <v/>
      </c>
      <c r="I44" s="34" t="str">
        <f t="shared" si="2"/>
        <v/>
      </c>
      <c r="J44" s="50" t="str">
        <f t="shared" si="3"/>
        <v/>
      </c>
      <c r="K44" s="50" t="str">
        <f t="shared" si="4"/>
        <v/>
      </c>
      <c r="L44" s="50" t="str">
        <f>IF(K44="","",LARGE(K9:K48,M44))</f>
        <v/>
      </c>
      <c r="M44" s="51">
        <v>36</v>
      </c>
      <c r="N44" s="28"/>
      <c r="O44" s="49" t="str">
        <f>IF(R44&lt;&gt;"",_xlfn.RANK.EQ(R44,R9:R48,0),"")</f>
        <v/>
      </c>
      <c r="P44" s="24" t="str">
        <f>IF(K44="","",VLOOKUP(L44,G9:J48,2,0))</f>
        <v/>
      </c>
      <c r="Q44" s="24" t="str">
        <f>IF(K44="","",VLOOKUP(P44,LISTAS!$F$5:$G$304,2,0))</f>
        <v/>
      </c>
      <c r="R44" s="38" t="str">
        <f>IF(K44="","",VLOOKUP(L44,G9:J48,4,0))</f>
        <v/>
      </c>
      <c r="S44" s="25" t="str">
        <f t="shared" si="6"/>
        <v/>
      </c>
      <c r="T44" s="25" t="str">
        <f t="shared" si="5"/>
        <v/>
      </c>
    </row>
    <row r="45" spans="2:20" s="5" customFormat="1" ht="18.75" customHeight="1" x14ac:dyDescent="0.3">
      <c r="B45" s="53"/>
      <c r="C45" s="53" t="str">
        <f>IF(B45="","",VLOOKUP(B45,LISTAS!$F$5:$I$304,2,0))</f>
        <v/>
      </c>
      <c r="D45" s="53" t="str">
        <f>IF(B45="","",VLOOKUP(B45,LISTAS!$F$5:$I$304,4,0))</f>
        <v/>
      </c>
      <c r="E45" s="54" t="s">
        <v>37</v>
      </c>
      <c r="G45" s="50" t="str">
        <f t="shared" si="0"/>
        <v/>
      </c>
      <c r="H45" s="34" t="str">
        <f t="shared" si="1"/>
        <v/>
      </c>
      <c r="I45" s="34" t="str">
        <f t="shared" si="2"/>
        <v/>
      </c>
      <c r="J45" s="50" t="str">
        <f t="shared" si="3"/>
        <v/>
      </c>
      <c r="K45" s="50" t="str">
        <f t="shared" si="4"/>
        <v/>
      </c>
      <c r="L45" s="50" t="str">
        <f>IF(K45="","",LARGE(K9:K48,M45))</f>
        <v/>
      </c>
      <c r="M45" s="51">
        <v>37</v>
      </c>
      <c r="N45" s="28"/>
      <c r="O45" s="49" t="str">
        <f>IF(R45&lt;&gt;"",_xlfn.RANK.EQ(R45,R9:R48,0),"")</f>
        <v/>
      </c>
      <c r="P45" s="24" t="str">
        <f>IF(K45="","",VLOOKUP(L45,G9:J48,2,0))</f>
        <v/>
      </c>
      <c r="Q45" s="24" t="str">
        <f>IF(K45="","",VLOOKUP(P45,LISTAS!$F$5:$G$304,2,0))</f>
        <v/>
      </c>
      <c r="R45" s="38" t="str">
        <f>IF(K45="","",VLOOKUP(L45,G9:J48,4,0))</f>
        <v/>
      </c>
      <c r="S45" s="25" t="str">
        <f t="shared" si="6"/>
        <v/>
      </c>
      <c r="T45" s="25" t="str">
        <f t="shared" si="5"/>
        <v/>
      </c>
    </row>
    <row r="46" spans="2:20" s="5" customFormat="1" ht="18.75" customHeight="1" x14ac:dyDescent="0.3">
      <c r="B46" s="53"/>
      <c r="C46" s="53" t="str">
        <f>IF(B46="","",VLOOKUP(B46,LISTAS!$F$5:$I$304,2,0))</f>
        <v/>
      </c>
      <c r="D46" s="53" t="str">
        <f>IF(B46="","",VLOOKUP(B46,LISTAS!$F$5:$I$304,4,0))</f>
        <v/>
      </c>
      <c r="E46" s="54" t="s">
        <v>37</v>
      </c>
      <c r="G46" s="50" t="str">
        <f t="shared" si="0"/>
        <v/>
      </c>
      <c r="H46" s="34" t="str">
        <f t="shared" si="1"/>
        <v/>
      </c>
      <c r="I46" s="34" t="str">
        <f t="shared" si="2"/>
        <v/>
      </c>
      <c r="J46" s="50" t="str">
        <f t="shared" si="3"/>
        <v/>
      </c>
      <c r="K46" s="50" t="str">
        <f t="shared" si="4"/>
        <v/>
      </c>
      <c r="L46" s="50" t="str">
        <f>IF(K46="","",LARGE(K9:K48,M46))</f>
        <v/>
      </c>
      <c r="M46" s="51">
        <v>38</v>
      </c>
      <c r="N46" s="28"/>
      <c r="O46" s="49" t="str">
        <f>IF(R46&lt;&gt;"",_xlfn.RANK.EQ(R46,R9:R48,0),"")</f>
        <v/>
      </c>
      <c r="P46" s="24" t="str">
        <f>IF(K46="","",VLOOKUP(L46,G9:J48,2,0))</f>
        <v/>
      </c>
      <c r="Q46" s="24" t="str">
        <f>IF(K46="","",VLOOKUP(P46,LISTAS!$F$5:$G$304,2,0))</f>
        <v/>
      </c>
      <c r="R46" s="38" t="str">
        <f>IF(K46="","",VLOOKUP(L46,G9:J48,4,0))</f>
        <v/>
      </c>
      <c r="S46" s="25" t="str">
        <f t="shared" si="6"/>
        <v/>
      </c>
      <c r="T46" s="25" t="str">
        <f t="shared" si="5"/>
        <v/>
      </c>
    </row>
    <row r="47" spans="2:20" s="5" customFormat="1" ht="18.75" customHeight="1" x14ac:dyDescent="0.3">
      <c r="B47" s="53"/>
      <c r="C47" s="53" t="str">
        <f>IF(B47="","",VLOOKUP(B47,LISTAS!$F$5:$I$304,2,0))</f>
        <v/>
      </c>
      <c r="D47" s="53" t="str">
        <f>IF(B47="","",VLOOKUP(B47,LISTAS!$F$5:$I$304,4,0))</f>
        <v/>
      </c>
      <c r="E47" s="54" t="s">
        <v>37</v>
      </c>
      <c r="G47" s="50" t="str">
        <f t="shared" si="0"/>
        <v/>
      </c>
      <c r="H47" s="34" t="str">
        <f t="shared" si="1"/>
        <v/>
      </c>
      <c r="I47" s="34" t="str">
        <f t="shared" si="2"/>
        <v/>
      </c>
      <c r="J47" s="50" t="str">
        <f t="shared" si="3"/>
        <v/>
      </c>
      <c r="K47" s="50" t="str">
        <f t="shared" si="4"/>
        <v/>
      </c>
      <c r="L47" s="50" t="str">
        <f>IF(K47="","",LARGE(K9:K48,M47))</f>
        <v/>
      </c>
      <c r="M47" s="51">
        <v>39</v>
      </c>
      <c r="N47" s="28"/>
      <c r="O47" s="49" t="str">
        <f>IF(R47&lt;&gt;"",_xlfn.RANK.EQ(R47,R9:R48,0),"")</f>
        <v/>
      </c>
      <c r="P47" s="24" t="str">
        <f>IF(K47="","",VLOOKUP(L47,G9:J48,2,0))</f>
        <v/>
      </c>
      <c r="Q47" s="24" t="str">
        <f>IF(K47="","",VLOOKUP(P47,LISTAS!$F$5:$G$304,2,0))</f>
        <v/>
      </c>
      <c r="R47" s="38" t="str">
        <f>IF(K47="","",VLOOKUP(L47,G9:J48,4,0))</f>
        <v/>
      </c>
      <c r="S47" s="25" t="str">
        <f t="shared" si="6"/>
        <v/>
      </c>
      <c r="T47" s="25" t="str">
        <f t="shared" si="5"/>
        <v/>
      </c>
    </row>
    <row r="48" spans="2:20" s="5" customFormat="1" ht="18.75" customHeight="1" x14ac:dyDescent="0.3">
      <c r="B48" s="53"/>
      <c r="C48" s="53" t="str">
        <f>IF(B48="","",VLOOKUP(B48,LISTAS!$F$5:$I$304,2,0))</f>
        <v/>
      </c>
      <c r="D48" s="53" t="str">
        <f>IF(B48="","",VLOOKUP(B48,LISTAS!$F$5:$I$304,4,0))</f>
        <v/>
      </c>
      <c r="E48" s="54" t="s">
        <v>37</v>
      </c>
      <c r="G48" s="50" t="str">
        <f t="shared" si="0"/>
        <v/>
      </c>
      <c r="H48" s="34" t="str">
        <f t="shared" si="1"/>
        <v/>
      </c>
      <c r="I48" s="34" t="str">
        <f t="shared" si="2"/>
        <v/>
      </c>
      <c r="J48" s="50" t="str">
        <f t="shared" si="3"/>
        <v/>
      </c>
      <c r="K48" s="50" t="str">
        <f t="shared" si="4"/>
        <v/>
      </c>
      <c r="L48" s="50" t="str">
        <f>IF(K48="","",LARGE(K9:K48,M48))</f>
        <v/>
      </c>
      <c r="M48" s="51">
        <v>40</v>
      </c>
      <c r="N48" s="28"/>
      <c r="O48" s="49" t="str">
        <f>IF(R48&lt;&gt;"",_xlfn.RANK.EQ(R48,R9:R48,0),"")</f>
        <v/>
      </c>
      <c r="P48" s="24" t="str">
        <f>IF(K48="","",VLOOKUP(L48,G9:J48,2,0))</f>
        <v/>
      </c>
      <c r="Q48" s="24" t="str">
        <f>IF(K48="","",VLOOKUP(P48,LISTAS!$F$5:$G$304,2,0))</f>
        <v/>
      </c>
      <c r="R48" s="38" t="str">
        <f>IF(K48="","",VLOOKUP(L48,G9:J48,4,0))</f>
        <v/>
      </c>
      <c r="S48" s="25" t="str">
        <f t="shared" si="6"/>
        <v/>
      </c>
      <c r="T48" s="25" t="str">
        <f t="shared" si="5"/>
        <v/>
      </c>
    </row>
    <row r="49" spans="1:20" s="5" customFormat="1" ht="18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3"/>
      <c r="T49" s="33"/>
    </row>
    <row r="50" spans="1:20" ht="20.25" customHeight="1" x14ac:dyDescent="0.25"/>
    <row r="51" spans="1:20" ht="32.25" customHeight="1" x14ac:dyDescent="0.25">
      <c r="A51" s="2"/>
      <c r="B51" s="77" t="s">
        <v>28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</row>
    <row r="52" spans="1:20" ht="20.25" customHeight="1" x14ac:dyDescent="0.25">
      <c r="A52" s="2"/>
      <c r="B52" s="85" t="s">
        <v>34</v>
      </c>
      <c r="C52" s="85"/>
      <c r="E52" s="35"/>
      <c r="F52" s="36"/>
      <c r="G52" s="11"/>
      <c r="H52" s="12"/>
      <c r="I52" s="12"/>
      <c r="J52" s="12"/>
      <c r="K52" s="13"/>
      <c r="L52" s="12"/>
      <c r="M52" s="12"/>
      <c r="N52" s="14"/>
      <c r="O52" s="82" t="s">
        <v>13</v>
      </c>
      <c r="P52" s="83"/>
      <c r="Q52" s="83"/>
      <c r="R52" s="83"/>
      <c r="S52" s="83"/>
      <c r="T52" s="84"/>
    </row>
    <row r="53" spans="1:20" s="15" customFormat="1" ht="28.5" customHeight="1" x14ac:dyDescent="0.25">
      <c r="B53" s="52" t="s">
        <v>14</v>
      </c>
      <c r="C53" s="52" t="s">
        <v>1</v>
      </c>
      <c r="D53" s="52" t="s">
        <v>15</v>
      </c>
      <c r="E53" s="52" t="s">
        <v>3</v>
      </c>
      <c r="F53" s="17"/>
      <c r="G53" s="18"/>
      <c r="H53" s="19"/>
      <c r="I53" s="19"/>
      <c r="J53" s="19"/>
      <c r="K53" s="20"/>
      <c r="L53" s="19"/>
      <c r="M53" s="19"/>
      <c r="N53" s="18"/>
      <c r="O53" s="29" t="s">
        <v>4</v>
      </c>
      <c r="P53" s="29" t="s">
        <v>14</v>
      </c>
      <c r="Q53" s="29" t="s">
        <v>1</v>
      </c>
      <c r="R53" s="29" t="s">
        <v>3</v>
      </c>
      <c r="S53" s="21" t="s">
        <v>16</v>
      </c>
      <c r="T53" s="21" t="s">
        <v>17</v>
      </c>
    </row>
    <row r="54" spans="1:20" s="5" customFormat="1" ht="18.75" customHeight="1" x14ac:dyDescent="0.25">
      <c r="B54" s="53"/>
      <c r="C54" s="53" t="str">
        <f>IF(B54="","",VLOOKUP(B54,LISTAS!$F$5:$I$304,2,0))</f>
        <v/>
      </c>
      <c r="D54" s="53" t="str">
        <f>IF(B54="","",VLOOKUP(B54,LISTAS!$F$5:$I$304,4,0))</f>
        <v/>
      </c>
      <c r="E54" s="54"/>
      <c r="G54" s="50" t="str">
        <f t="shared" ref="G54:G93" si="7">IF(E54="","",E54+(ROW(E54)/1000))</f>
        <v/>
      </c>
      <c r="H54" s="34" t="str">
        <f t="shared" ref="H54:H93" si="8">IF($K54="","",IF(B54="","",B54))</f>
        <v/>
      </c>
      <c r="I54" s="34" t="str">
        <f t="shared" ref="I54:I93" si="9">IF($K54="","",IF(C54="","",C54))</f>
        <v/>
      </c>
      <c r="J54" s="50" t="str">
        <f t="shared" ref="J54:J93" si="10">IF($K54="","",E54)</f>
        <v/>
      </c>
      <c r="K54" s="50" t="str">
        <f t="shared" ref="K54:K93" si="11">G54</f>
        <v/>
      </c>
      <c r="L54" s="50" t="str">
        <f>IF(K54="","",LARGE(K54:K93,M54))</f>
        <v/>
      </c>
      <c r="M54" s="51">
        <v>1</v>
      </c>
      <c r="N54" s="23"/>
      <c r="O54" s="49" t="str">
        <f>IF(R54&lt;&gt;"",_xlfn.RANK.EQ(R54,R54:R93,0),"")</f>
        <v/>
      </c>
      <c r="P54" s="24" t="str">
        <f>IF(K54="","",VLOOKUP(L54,G54:J93,2,0))</f>
        <v/>
      </c>
      <c r="Q54" s="24" t="str">
        <f>IF(K54="","",VLOOKUP(P54,LISTAS!$F$5:$G$304,2,0))</f>
        <v/>
      </c>
      <c r="R54" s="38" t="str">
        <f>IF(K54="","",VLOOKUP(L54,G54:J93,4,0))</f>
        <v/>
      </c>
      <c r="S54" s="25" t="str">
        <f>IF($O54="","",IF($O54=1,400,IF($O54=2,340,IF($O54=3,300,IF($O54=4,280,IF($O54=5,270,IF($O54=6,260,IF($O54=7,250,IF($O54=8,240,IF($O54=9,200,IF($O54=10,200,IF($O54=11,200,IF($O54=12,200,IF($O54=13,200,IF($O54=14,200,IF($O54=15,200,IF($O54=16,200,IF($O54&gt;16,"",""))))))))))))))))))</f>
        <v/>
      </c>
      <c r="T54" s="25" t="str">
        <f t="shared" ref="T54:T93" si="12">IF(O54="","",IF($F$7="NÃO","",IF(O54=1,400,IF(O54=2,340,IF(O54=3,300,IF(O54=4,280,IF(O54=5,270,IF(O54=6,260,IF(O54=7,250,IF(O54=8,240,IF(O54=9,200,IF(O54=10,200,IF(O54=11,200,IF(O54=12,200,IF(O54=13,200,IF(O54=14,200,IF(O54=15,200,IF(O54=16,200,IF(O54&gt;16,"","")))))))))))))))))))</f>
        <v/>
      </c>
    </row>
    <row r="55" spans="1:20" s="5" customFormat="1" ht="18.75" customHeight="1" x14ac:dyDescent="0.25">
      <c r="B55" s="53"/>
      <c r="C55" s="53" t="str">
        <f>IF(B55="","",VLOOKUP(B55,LISTAS!$F$5:$I$304,2,0))</f>
        <v/>
      </c>
      <c r="D55" s="53" t="str">
        <f>IF(B55="","",VLOOKUP(B55,LISTAS!$F$5:$I$304,4,0))</f>
        <v/>
      </c>
      <c r="E55" s="54"/>
      <c r="G55" s="50" t="str">
        <f t="shared" si="7"/>
        <v/>
      </c>
      <c r="H55" s="34" t="str">
        <f t="shared" si="8"/>
        <v/>
      </c>
      <c r="I55" s="34" t="str">
        <f t="shared" si="9"/>
        <v/>
      </c>
      <c r="J55" s="50" t="str">
        <f t="shared" si="10"/>
        <v/>
      </c>
      <c r="K55" s="50" t="str">
        <f>G55</f>
        <v/>
      </c>
      <c r="L55" s="50" t="str">
        <f>IF(K55="","",LARGE(K54:K93,M55))</f>
        <v/>
      </c>
      <c r="M55" s="51">
        <v>2</v>
      </c>
      <c r="N55" s="27"/>
      <c r="O55" s="49" t="str">
        <f>IF(R55&lt;&gt;"",_xlfn.RANK.EQ(R55,R54:R93,0),"")</f>
        <v/>
      </c>
      <c r="P55" s="24" t="str">
        <f>IF(K55="","",VLOOKUP(L55,G54:J93,2,0))</f>
        <v/>
      </c>
      <c r="Q55" s="24" t="str">
        <f>IF(K55="","",VLOOKUP(P55,LISTAS!$F$5:$G$304,2,0))</f>
        <v/>
      </c>
      <c r="R55" s="38" t="str">
        <f>IF(K55="","",VLOOKUP(L55,G54:J93,4,0))</f>
        <v/>
      </c>
      <c r="S55" s="25" t="str">
        <f t="shared" ref="S55:S93" si="13">IF($O55="","",IF($O55=1,400,IF($O55=2,340,IF($O55=3,300,IF($O55=4,280,IF($O55=5,270,IF($O55=6,260,IF($O55=7,250,IF($O55=8,240,IF($O55=9,200,IF($O55=10,200,IF($O55=11,200,IF($O55=12,200,IF($O55=13,200,IF($O55=14,200,IF($O55=15,200,IF($O55=16,200,IF($O55&gt;16,"",""))))))))))))))))))</f>
        <v/>
      </c>
      <c r="T55" s="25" t="str">
        <f t="shared" si="12"/>
        <v/>
      </c>
    </row>
    <row r="56" spans="1:20" s="5" customFormat="1" ht="18.75" customHeight="1" x14ac:dyDescent="0.3">
      <c r="B56" s="53"/>
      <c r="C56" s="53" t="str">
        <f>IF(B56="","",VLOOKUP(B56,LISTAS!$F$5:$I$304,2,0))</f>
        <v/>
      </c>
      <c r="D56" s="53" t="str">
        <f>IF(B56="","",VLOOKUP(B56,LISTAS!$F$5:$I$304,4,0))</f>
        <v/>
      </c>
      <c r="E56" s="54"/>
      <c r="G56" s="50" t="str">
        <f t="shared" si="7"/>
        <v/>
      </c>
      <c r="H56" s="34" t="str">
        <f t="shared" si="8"/>
        <v/>
      </c>
      <c r="I56" s="34" t="str">
        <f t="shared" si="9"/>
        <v/>
      </c>
      <c r="J56" s="50" t="str">
        <f t="shared" si="10"/>
        <v/>
      </c>
      <c r="K56" s="50" t="str">
        <f>G56</f>
        <v/>
      </c>
      <c r="L56" s="50" t="str">
        <f>IF(K56="","",LARGE(K54:K93,M56))</f>
        <v/>
      </c>
      <c r="M56" s="51">
        <v>3</v>
      </c>
      <c r="N56" s="28"/>
      <c r="O56" s="49" t="str">
        <f>IF(R56&lt;&gt;"",_xlfn.RANK.EQ(R56,R54:R93,0),"")</f>
        <v/>
      </c>
      <c r="P56" s="24" t="str">
        <f>IF(K56="","",VLOOKUP(L56,G54:J93,2,0))</f>
        <v/>
      </c>
      <c r="Q56" s="24" t="str">
        <f>IF(K56="","",VLOOKUP(P56,LISTAS!$F$5:$G$304,2,0))</f>
        <v/>
      </c>
      <c r="R56" s="38" t="str">
        <f>IF(K56="","",VLOOKUP(L56,G54:J93,4,0))</f>
        <v/>
      </c>
      <c r="S56" s="25" t="str">
        <f t="shared" si="13"/>
        <v/>
      </c>
      <c r="T56" s="25" t="str">
        <f t="shared" si="12"/>
        <v/>
      </c>
    </row>
    <row r="57" spans="1:20" s="5" customFormat="1" ht="18.75" customHeight="1" x14ac:dyDescent="0.3">
      <c r="B57" s="53"/>
      <c r="C57" s="53" t="str">
        <f>IF(B57="","",VLOOKUP(B57,LISTAS!$F$5:$I$304,2,0))</f>
        <v/>
      </c>
      <c r="D57" s="53" t="str">
        <f>IF(B57="","",VLOOKUP(B57,LISTAS!$F$5:$I$304,4,0))</f>
        <v/>
      </c>
      <c r="E57" s="54"/>
      <c r="G57" s="50" t="str">
        <f t="shared" si="7"/>
        <v/>
      </c>
      <c r="H57" s="34" t="str">
        <f t="shared" si="8"/>
        <v/>
      </c>
      <c r="I57" s="34" t="str">
        <f t="shared" si="9"/>
        <v/>
      </c>
      <c r="J57" s="50" t="str">
        <f t="shared" si="10"/>
        <v/>
      </c>
      <c r="K57" s="50" t="str">
        <f t="shared" si="11"/>
        <v/>
      </c>
      <c r="L57" s="50" t="str">
        <f>IF(K57="","",LARGE(K54:K93,M57))</f>
        <v/>
      </c>
      <c r="M57" s="51">
        <v>4</v>
      </c>
      <c r="N57" s="28"/>
      <c r="O57" s="49" t="str">
        <f>IF(R57&lt;&gt;"",_xlfn.RANK.EQ(R57,R54:R93,0),"")</f>
        <v/>
      </c>
      <c r="P57" s="24" t="str">
        <f>IF(K57="","",VLOOKUP(L57,G54:J93,2,0))</f>
        <v/>
      </c>
      <c r="Q57" s="24" t="str">
        <f>IF(K57="","",VLOOKUP(P57,LISTAS!$F$5:$G$304,2,0))</f>
        <v/>
      </c>
      <c r="R57" s="38" t="str">
        <f>IF(K57="","",VLOOKUP(L57,G54:J93,4,0))</f>
        <v/>
      </c>
      <c r="S57" s="25" t="str">
        <f t="shared" si="13"/>
        <v/>
      </c>
      <c r="T57" s="25" t="str">
        <f t="shared" si="12"/>
        <v/>
      </c>
    </row>
    <row r="58" spans="1:20" s="5" customFormat="1" ht="18.75" customHeight="1" x14ac:dyDescent="0.3">
      <c r="B58" s="53"/>
      <c r="C58" s="53" t="str">
        <f>IF(B58="","",VLOOKUP(B58,LISTAS!$F$5:$I$304,2,0))</f>
        <v/>
      </c>
      <c r="D58" s="53" t="str">
        <f>IF(B58="","",VLOOKUP(B58,LISTAS!$F$5:$I$304,4,0))</f>
        <v/>
      </c>
      <c r="E58" s="54"/>
      <c r="G58" s="50" t="str">
        <f t="shared" si="7"/>
        <v/>
      </c>
      <c r="H58" s="34" t="str">
        <f t="shared" si="8"/>
        <v/>
      </c>
      <c r="I58" s="34" t="str">
        <f t="shared" si="9"/>
        <v/>
      </c>
      <c r="J58" s="50" t="str">
        <f t="shared" si="10"/>
        <v/>
      </c>
      <c r="K58" s="50" t="str">
        <f t="shared" si="11"/>
        <v/>
      </c>
      <c r="L58" s="50" t="str">
        <f>IF(K58="","",LARGE(K54:K93,M58))</f>
        <v/>
      </c>
      <c r="M58" s="51">
        <v>5</v>
      </c>
      <c r="N58" s="28"/>
      <c r="O58" s="49" t="str">
        <f>IF(R58&lt;&gt;"",_xlfn.RANK.EQ(R58,R54:R93,0),"")</f>
        <v/>
      </c>
      <c r="P58" s="24" t="str">
        <f>IF(K58="","",VLOOKUP(L58,G54:J93,2,0))</f>
        <v/>
      </c>
      <c r="Q58" s="24" t="str">
        <f>IF(K58="","",VLOOKUP(P58,LISTAS!$F$5:$G$304,2,0))</f>
        <v/>
      </c>
      <c r="R58" s="38" t="str">
        <f>IF(K58="","",VLOOKUP(L58,G54:J93,4,0))</f>
        <v/>
      </c>
      <c r="S58" s="25" t="str">
        <f t="shared" si="13"/>
        <v/>
      </c>
      <c r="T58" s="25" t="str">
        <f t="shared" si="12"/>
        <v/>
      </c>
    </row>
    <row r="59" spans="1:20" s="5" customFormat="1" ht="18.75" customHeight="1" x14ac:dyDescent="0.3">
      <c r="B59" s="53"/>
      <c r="C59" s="53" t="str">
        <f>IF(B59="","",VLOOKUP(B59,LISTAS!$F$5:$I$304,2,0))</f>
        <v/>
      </c>
      <c r="D59" s="53" t="str">
        <f>IF(B59="","",VLOOKUP(B59,LISTAS!$F$5:$I$304,4,0))</f>
        <v/>
      </c>
      <c r="E59" s="54"/>
      <c r="G59" s="50" t="str">
        <f t="shared" si="7"/>
        <v/>
      </c>
      <c r="H59" s="34" t="str">
        <f t="shared" si="8"/>
        <v/>
      </c>
      <c r="I59" s="34" t="str">
        <f t="shared" si="9"/>
        <v/>
      </c>
      <c r="J59" s="50" t="str">
        <f t="shared" si="10"/>
        <v/>
      </c>
      <c r="K59" s="50" t="str">
        <f t="shared" si="11"/>
        <v/>
      </c>
      <c r="L59" s="50" t="str">
        <f>IF(K59="","",LARGE(K54:K93,M59))</f>
        <v/>
      </c>
      <c r="M59" s="51">
        <v>6</v>
      </c>
      <c r="N59" s="28"/>
      <c r="O59" s="49" t="str">
        <f>IF(R59&lt;&gt;"",_xlfn.RANK.EQ(R59,R54:R93,0),"")</f>
        <v/>
      </c>
      <c r="P59" s="24" t="str">
        <f>IF(K59="","",VLOOKUP(L59,G54:J93,2,0))</f>
        <v/>
      </c>
      <c r="Q59" s="24" t="str">
        <f>IF(K59="","",VLOOKUP(P59,LISTAS!$F$5:$G$304,2,0))</f>
        <v/>
      </c>
      <c r="R59" s="38" t="str">
        <f>IF(K59="","",VLOOKUP(L59,G54:J93,4,0))</f>
        <v/>
      </c>
      <c r="S59" s="25" t="str">
        <f t="shared" si="13"/>
        <v/>
      </c>
      <c r="T59" s="25" t="str">
        <f t="shared" si="12"/>
        <v/>
      </c>
    </row>
    <row r="60" spans="1:20" s="5" customFormat="1" ht="18.75" customHeight="1" x14ac:dyDescent="0.3">
      <c r="B60" s="53"/>
      <c r="C60" s="53" t="str">
        <f>IF(B60="","",VLOOKUP(B60,LISTAS!$F$5:$I$304,2,0))</f>
        <v/>
      </c>
      <c r="D60" s="53" t="str">
        <f>IF(B60="","",VLOOKUP(B60,LISTAS!$F$5:$I$304,4,0))</f>
        <v/>
      </c>
      <c r="E60" s="54"/>
      <c r="G60" s="50" t="str">
        <f t="shared" si="7"/>
        <v/>
      </c>
      <c r="H60" s="34" t="str">
        <f t="shared" si="8"/>
        <v/>
      </c>
      <c r="I60" s="34" t="str">
        <f t="shared" si="9"/>
        <v/>
      </c>
      <c r="J60" s="50" t="str">
        <f t="shared" si="10"/>
        <v/>
      </c>
      <c r="K60" s="50" t="str">
        <f t="shared" si="11"/>
        <v/>
      </c>
      <c r="L60" s="50" t="str">
        <f>IF(K60="","",LARGE(K54:K93,M60))</f>
        <v/>
      </c>
      <c r="M60" s="51">
        <v>7</v>
      </c>
      <c r="N60" s="28"/>
      <c r="O60" s="49" t="str">
        <f>IF(R60&lt;&gt;"",_xlfn.RANK.EQ(R60,R54:R93,0),"")</f>
        <v/>
      </c>
      <c r="P60" s="24" t="str">
        <f>IF(K60="","",VLOOKUP(L60,G54:J93,2,0))</f>
        <v/>
      </c>
      <c r="Q60" s="24" t="str">
        <f>IF(K60="","",VLOOKUP(P60,LISTAS!$F$5:$G$304,2,0))</f>
        <v/>
      </c>
      <c r="R60" s="38" t="str">
        <f>IF(K60="","",VLOOKUP(L60,G54:J93,4,0))</f>
        <v/>
      </c>
      <c r="S60" s="25" t="str">
        <f t="shared" si="13"/>
        <v/>
      </c>
      <c r="T60" s="25" t="str">
        <f t="shared" si="12"/>
        <v/>
      </c>
    </row>
    <row r="61" spans="1:20" s="5" customFormat="1" ht="18.75" customHeight="1" x14ac:dyDescent="0.3">
      <c r="B61" s="53"/>
      <c r="C61" s="53" t="str">
        <f>IF(B61="","",VLOOKUP(B61,LISTAS!$F$5:$I$304,2,0))</f>
        <v/>
      </c>
      <c r="D61" s="53" t="str">
        <f>IF(B61="","",VLOOKUP(B61,LISTAS!$F$5:$I$304,4,0))</f>
        <v/>
      </c>
      <c r="E61" s="54"/>
      <c r="G61" s="50" t="str">
        <f t="shared" si="7"/>
        <v/>
      </c>
      <c r="H61" s="34" t="str">
        <f t="shared" si="8"/>
        <v/>
      </c>
      <c r="I61" s="34" t="str">
        <f t="shared" si="9"/>
        <v/>
      </c>
      <c r="J61" s="50" t="str">
        <f t="shared" si="10"/>
        <v/>
      </c>
      <c r="K61" s="50" t="str">
        <f t="shared" si="11"/>
        <v/>
      </c>
      <c r="L61" s="50" t="str">
        <f>IF(K61="","",LARGE(K54:K93,M61))</f>
        <v/>
      </c>
      <c r="M61" s="51">
        <v>8</v>
      </c>
      <c r="N61" s="28"/>
      <c r="O61" s="49" t="str">
        <f>IF(R61&lt;&gt;"",_xlfn.RANK.EQ(R61,R54:R93,0),"")</f>
        <v/>
      </c>
      <c r="P61" s="24" t="str">
        <f>IF(K61="","",VLOOKUP(L61,G54:J93,2,0))</f>
        <v/>
      </c>
      <c r="Q61" s="24" t="str">
        <f>IF(K61="","",VLOOKUP(P61,LISTAS!$F$5:$G$304,2,0))</f>
        <v/>
      </c>
      <c r="R61" s="38" t="str">
        <f>IF(K61="","",VLOOKUP(L61,G54:J93,4,0))</f>
        <v/>
      </c>
      <c r="S61" s="25" t="str">
        <f t="shared" si="13"/>
        <v/>
      </c>
      <c r="T61" s="25" t="str">
        <f t="shared" si="12"/>
        <v/>
      </c>
    </row>
    <row r="62" spans="1:20" s="5" customFormat="1" ht="18.75" customHeight="1" x14ac:dyDescent="0.3">
      <c r="B62" s="53"/>
      <c r="C62" s="53" t="str">
        <f>IF(B62="","",VLOOKUP(B62,LISTAS!$F$5:$I$304,2,0))</f>
        <v/>
      </c>
      <c r="D62" s="53" t="str">
        <f>IF(B62="","",VLOOKUP(B62,LISTAS!$F$5:$I$304,4,0))</f>
        <v/>
      </c>
      <c r="E62" s="54" t="s">
        <v>37</v>
      </c>
      <c r="G62" s="50" t="str">
        <f t="shared" si="7"/>
        <v/>
      </c>
      <c r="H62" s="34" t="str">
        <f t="shared" si="8"/>
        <v/>
      </c>
      <c r="I62" s="34" t="str">
        <f t="shared" si="9"/>
        <v/>
      </c>
      <c r="J62" s="50" t="str">
        <f t="shared" si="10"/>
        <v/>
      </c>
      <c r="K62" s="50" t="str">
        <f t="shared" si="11"/>
        <v/>
      </c>
      <c r="L62" s="50" t="str">
        <f>IF(K62="","",LARGE(K54:K93,M62))</f>
        <v/>
      </c>
      <c r="M62" s="51">
        <v>9</v>
      </c>
      <c r="N62" s="28"/>
      <c r="O62" s="49" t="str">
        <f>IF(R62&lt;&gt;"",_xlfn.RANK.EQ(R62,R54:R93,0),"")</f>
        <v/>
      </c>
      <c r="P62" s="24" t="str">
        <f>IF(K62="","",VLOOKUP(L62,G54:J93,2,0))</f>
        <v/>
      </c>
      <c r="Q62" s="24" t="str">
        <f>IF(K62="","",VLOOKUP(P62,LISTAS!$F$5:$G$304,2,0))</f>
        <v/>
      </c>
      <c r="R62" s="38" t="str">
        <f>IF(K62="","",VLOOKUP(L62,G54:J93,4,0))</f>
        <v/>
      </c>
      <c r="S62" s="25" t="str">
        <f t="shared" si="13"/>
        <v/>
      </c>
      <c r="T62" s="25" t="str">
        <f t="shared" si="12"/>
        <v/>
      </c>
    </row>
    <row r="63" spans="1:20" s="5" customFormat="1" ht="18.75" customHeight="1" x14ac:dyDescent="0.3">
      <c r="B63" s="53"/>
      <c r="C63" s="53" t="str">
        <f>IF(B63="","",VLOOKUP(B63,LISTAS!$F$5:$I$304,2,0))</f>
        <v/>
      </c>
      <c r="D63" s="53" t="str">
        <f>IF(B63="","",VLOOKUP(B63,LISTAS!$F$5:$I$304,4,0))</f>
        <v/>
      </c>
      <c r="E63" s="54" t="s">
        <v>37</v>
      </c>
      <c r="G63" s="50" t="str">
        <f t="shared" si="7"/>
        <v/>
      </c>
      <c r="H63" s="34" t="str">
        <f t="shared" si="8"/>
        <v/>
      </c>
      <c r="I63" s="34" t="str">
        <f t="shared" si="9"/>
        <v/>
      </c>
      <c r="J63" s="50" t="str">
        <f t="shared" si="10"/>
        <v/>
      </c>
      <c r="K63" s="50" t="str">
        <f t="shared" si="11"/>
        <v/>
      </c>
      <c r="L63" s="50" t="str">
        <f>IF(K63="","",LARGE(K54:K93,M63))</f>
        <v/>
      </c>
      <c r="M63" s="51">
        <v>10</v>
      </c>
      <c r="N63" s="28"/>
      <c r="O63" s="49" t="str">
        <f>IF(R63&lt;&gt;"",_xlfn.RANK.EQ(R63,R54:R93,0),"")</f>
        <v/>
      </c>
      <c r="P63" s="24" t="str">
        <f>IF(K63="","",VLOOKUP(L63,G54:J93,2,0))</f>
        <v/>
      </c>
      <c r="Q63" s="24" t="str">
        <f>IF(K63="","",VLOOKUP(P63,LISTAS!$F$5:$G$304,2,0))</f>
        <v/>
      </c>
      <c r="R63" s="38" t="str">
        <f>IF(K63="","",VLOOKUP(L63,G54:J93,4,0))</f>
        <v/>
      </c>
      <c r="S63" s="25" t="str">
        <f t="shared" si="13"/>
        <v/>
      </c>
      <c r="T63" s="25" t="str">
        <f t="shared" si="12"/>
        <v/>
      </c>
    </row>
    <row r="64" spans="1:20" s="5" customFormat="1" ht="18.75" customHeight="1" x14ac:dyDescent="0.3">
      <c r="B64" s="53"/>
      <c r="C64" s="53" t="str">
        <f>IF(B64="","",VLOOKUP(B64,LISTAS!$F$5:$I$304,2,0))</f>
        <v/>
      </c>
      <c r="D64" s="53" t="str">
        <f>IF(B64="","",VLOOKUP(B64,LISTAS!$F$5:$I$304,4,0))</f>
        <v/>
      </c>
      <c r="E64" s="54" t="s">
        <v>37</v>
      </c>
      <c r="G64" s="50" t="str">
        <f t="shared" si="7"/>
        <v/>
      </c>
      <c r="H64" s="34" t="str">
        <f t="shared" si="8"/>
        <v/>
      </c>
      <c r="I64" s="34" t="str">
        <f t="shared" si="9"/>
        <v/>
      </c>
      <c r="J64" s="50" t="str">
        <f t="shared" si="10"/>
        <v/>
      </c>
      <c r="K64" s="50" t="str">
        <f t="shared" si="11"/>
        <v/>
      </c>
      <c r="L64" s="50" t="str">
        <f>IF(K64="","",LARGE(K54:K93,M64))</f>
        <v/>
      </c>
      <c r="M64" s="51">
        <v>11</v>
      </c>
      <c r="N64" s="28"/>
      <c r="O64" s="49" t="str">
        <f>IF(R64&lt;&gt;"",_xlfn.RANK.EQ(R64,R54:R93,0),"")</f>
        <v/>
      </c>
      <c r="P64" s="24" t="str">
        <f>IF(K64="","",VLOOKUP(L64,G54:J93,2,0))</f>
        <v/>
      </c>
      <c r="Q64" s="24" t="str">
        <f>IF(K64="","",VLOOKUP(P64,LISTAS!$F$5:$G$304,2,0))</f>
        <v/>
      </c>
      <c r="R64" s="38" t="str">
        <f>IF(K64="","",VLOOKUP(L64,G54:J93,4,0))</f>
        <v/>
      </c>
      <c r="S64" s="25" t="str">
        <f t="shared" si="13"/>
        <v/>
      </c>
      <c r="T64" s="25" t="str">
        <f t="shared" si="12"/>
        <v/>
      </c>
    </row>
    <row r="65" spans="2:20" s="5" customFormat="1" ht="18.75" customHeight="1" x14ac:dyDescent="0.3">
      <c r="B65" s="53"/>
      <c r="C65" s="53" t="str">
        <f>IF(B65="","",VLOOKUP(B65,LISTAS!$F$5:$I$304,2,0))</f>
        <v/>
      </c>
      <c r="D65" s="53" t="str">
        <f>IF(B65="","",VLOOKUP(B65,LISTAS!$F$5:$I$304,4,0))</f>
        <v/>
      </c>
      <c r="E65" s="54" t="s">
        <v>37</v>
      </c>
      <c r="G65" s="50" t="str">
        <f t="shared" si="7"/>
        <v/>
      </c>
      <c r="H65" s="34" t="str">
        <f t="shared" si="8"/>
        <v/>
      </c>
      <c r="I65" s="34" t="str">
        <f t="shared" si="9"/>
        <v/>
      </c>
      <c r="J65" s="50" t="str">
        <f t="shared" si="10"/>
        <v/>
      </c>
      <c r="K65" s="50" t="str">
        <f t="shared" si="11"/>
        <v/>
      </c>
      <c r="L65" s="50" t="str">
        <f>IF(K65="","",LARGE(K54:K93,M65))</f>
        <v/>
      </c>
      <c r="M65" s="51">
        <v>12</v>
      </c>
      <c r="N65" s="28"/>
      <c r="O65" s="49" t="str">
        <f>IF(R65&lt;&gt;"",_xlfn.RANK.EQ(R65,R54:R93,0),"")</f>
        <v/>
      </c>
      <c r="P65" s="24" t="str">
        <f>IF(K65="","",VLOOKUP(L65,G54:J93,2,0))</f>
        <v/>
      </c>
      <c r="Q65" s="24" t="str">
        <f>IF(K65="","",VLOOKUP(P65,LISTAS!$F$5:$G$304,2,0))</f>
        <v/>
      </c>
      <c r="R65" s="38" t="str">
        <f>IF(K65="","",VLOOKUP(L65,G54:J93,4,0))</f>
        <v/>
      </c>
      <c r="S65" s="25" t="str">
        <f t="shared" si="13"/>
        <v/>
      </c>
      <c r="T65" s="25" t="str">
        <f t="shared" si="12"/>
        <v/>
      </c>
    </row>
    <row r="66" spans="2:20" s="5" customFormat="1" ht="18.75" customHeight="1" x14ac:dyDescent="0.3">
      <c r="B66" s="53"/>
      <c r="C66" s="53" t="str">
        <f>IF(B66="","",VLOOKUP(B66,LISTAS!$F$5:$I$304,2,0))</f>
        <v/>
      </c>
      <c r="D66" s="53" t="str">
        <f>IF(B66="","",VLOOKUP(B66,LISTAS!$F$5:$I$304,4,0))</f>
        <v/>
      </c>
      <c r="E66" s="54" t="s">
        <v>37</v>
      </c>
      <c r="G66" s="50" t="str">
        <f t="shared" si="7"/>
        <v/>
      </c>
      <c r="H66" s="34" t="str">
        <f t="shared" si="8"/>
        <v/>
      </c>
      <c r="I66" s="34" t="str">
        <f t="shared" si="9"/>
        <v/>
      </c>
      <c r="J66" s="50" t="str">
        <f t="shared" si="10"/>
        <v/>
      </c>
      <c r="K66" s="50" t="str">
        <f t="shared" si="11"/>
        <v/>
      </c>
      <c r="L66" s="50" t="str">
        <f>IF(K66="","",LARGE(K54:K93,M66))</f>
        <v/>
      </c>
      <c r="M66" s="51">
        <v>13</v>
      </c>
      <c r="N66" s="28"/>
      <c r="O66" s="49" t="str">
        <f>IF(R66&lt;&gt;"",_xlfn.RANK.EQ(R66,R54:R93,0),"")</f>
        <v/>
      </c>
      <c r="P66" s="24" t="str">
        <f>IF(K66="","",VLOOKUP(L66,G54:J93,2,0))</f>
        <v/>
      </c>
      <c r="Q66" s="24" t="str">
        <f>IF(K66="","",VLOOKUP(P66,LISTAS!$F$5:$G$304,2,0))</f>
        <v/>
      </c>
      <c r="R66" s="38" t="str">
        <f>IF(K66="","",VLOOKUP(L66,G54:J93,4,0))</f>
        <v/>
      </c>
      <c r="S66" s="25" t="str">
        <f t="shared" si="13"/>
        <v/>
      </c>
      <c r="T66" s="25" t="str">
        <f t="shared" si="12"/>
        <v/>
      </c>
    </row>
    <row r="67" spans="2:20" s="5" customFormat="1" ht="18.75" customHeight="1" x14ac:dyDescent="0.3">
      <c r="B67" s="53"/>
      <c r="C67" s="53" t="str">
        <f>IF(B67="","",VLOOKUP(B67,LISTAS!$F$5:$I$304,2,0))</f>
        <v/>
      </c>
      <c r="D67" s="53" t="str">
        <f>IF(B67="","",VLOOKUP(B67,LISTAS!$F$5:$I$304,4,0))</f>
        <v/>
      </c>
      <c r="E67" s="54" t="s">
        <v>37</v>
      </c>
      <c r="G67" s="50" t="str">
        <f t="shared" si="7"/>
        <v/>
      </c>
      <c r="H67" s="34" t="str">
        <f t="shared" si="8"/>
        <v/>
      </c>
      <c r="I67" s="34" t="str">
        <f t="shared" si="9"/>
        <v/>
      </c>
      <c r="J67" s="50" t="str">
        <f t="shared" si="10"/>
        <v/>
      </c>
      <c r="K67" s="50" t="str">
        <f t="shared" si="11"/>
        <v/>
      </c>
      <c r="L67" s="50" t="str">
        <f>IF(K67="","",LARGE(K54:K93,M67))</f>
        <v/>
      </c>
      <c r="M67" s="51">
        <v>14</v>
      </c>
      <c r="N67" s="28"/>
      <c r="O67" s="49" t="str">
        <f>IF(R67&lt;&gt;"",_xlfn.RANK.EQ(R67,R54:R93,0),"")</f>
        <v/>
      </c>
      <c r="P67" s="24" t="str">
        <f>IF(K67="","",VLOOKUP(L67,G54:J93,2,0))</f>
        <v/>
      </c>
      <c r="Q67" s="24" t="str">
        <f>IF(K67="","",VLOOKUP(P67,LISTAS!$F$5:$G$304,2,0))</f>
        <v/>
      </c>
      <c r="R67" s="38" t="str">
        <f>IF(K67="","",VLOOKUP(L67,G54:J93,4,0))</f>
        <v/>
      </c>
      <c r="S67" s="25" t="str">
        <f t="shared" si="13"/>
        <v/>
      </c>
      <c r="T67" s="25" t="str">
        <f t="shared" si="12"/>
        <v/>
      </c>
    </row>
    <row r="68" spans="2:20" s="5" customFormat="1" ht="18.75" customHeight="1" x14ac:dyDescent="0.3">
      <c r="B68" s="53"/>
      <c r="C68" s="53" t="str">
        <f>IF(B68="","",VLOOKUP(B68,LISTAS!$F$5:$I$304,2,0))</f>
        <v/>
      </c>
      <c r="D68" s="53" t="str">
        <f>IF(B68="","",VLOOKUP(B68,LISTAS!$F$5:$I$304,4,0))</f>
        <v/>
      </c>
      <c r="E68" s="54" t="s">
        <v>37</v>
      </c>
      <c r="G68" s="50" t="str">
        <f t="shared" si="7"/>
        <v/>
      </c>
      <c r="H68" s="34" t="str">
        <f t="shared" si="8"/>
        <v/>
      </c>
      <c r="I68" s="34" t="str">
        <f t="shared" si="9"/>
        <v/>
      </c>
      <c r="J68" s="50" t="str">
        <f t="shared" si="10"/>
        <v/>
      </c>
      <c r="K68" s="50" t="str">
        <f t="shared" si="11"/>
        <v/>
      </c>
      <c r="L68" s="50" t="str">
        <f>IF(K68="","",LARGE(K54:K93,M68))</f>
        <v/>
      </c>
      <c r="M68" s="51">
        <v>15</v>
      </c>
      <c r="N68" s="28"/>
      <c r="O68" s="49" t="str">
        <f>IF(R68&lt;&gt;"",_xlfn.RANK.EQ(R68,R54:R93,0),"")</f>
        <v/>
      </c>
      <c r="P68" s="24" t="str">
        <f>IF(K68="","",VLOOKUP(L68,G54:J93,2,0))</f>
        <v/>
      </c>
      <c r="Q68" s="24" t="str">
        <f>IF(K68="","",VLOOKUP(P68,LISTAS!$F$5:$G$304,2,0))</f>
        <v/>
      </c>
      <c r="R68" s="38" t="str">
        <f>IF(K68="","",VLOOKUP(L68,G54:J93,4,0))</f>
        <v/>
      </c>
      <c r="S68" s="25" t="str">
        <f t="shared" si="13"/>
        <v/>
      </c>
      <c r="T68" s="25" t="str">
        <f t="shared" si="12"/>
        <v/>
      </c>
    </row>
    <row r="69" spans="2:20" s="5" customFormat="1" ht="18.75" customHeight="1" x14ac:dyDescent="0.3">
      <c r="B69" s="53"/>
      <c r="C69" s="53" t="str">
        <f>IF(B69="","",VLOOKUP(B69,LISTAS!$F$5:$I$304,2,0))</f>
        <v/>
      </c>
      <c r="D69" s="53" t="str">
        <f>IF(B69="","",VLOOKUP(B69,LISTAS!$F$5:$I$304,4,0))</f>
        <v/>
      </c>
      <c r="E69" s="54" t="s">
        <v>37</v>
      </c>
      <c r="G69" s="50" t="str">
        <f t="shared" si="7"/>
        <v/>
      </c>
      <c r="H69" s="34" t="str">
        <f t="shared" si="8"/>
        <v/>
      </c>
      <c r="I69" s="34" t="str">
        <f t="shared" si="9"/>
        <v/>
      </c>
      <c r="J69" s="50" t="str">
        <f t="shared" si="10"/>
        <v/>
      </c>
      <c r="K69" s="50" t="str">
        <f t="shared" si="11"/>
        <v/>
      </c>
      <c r="L69" s="50" t="str">
        <f>IF(K69="","",LARGE(K54:K93,M69))</f>
        <v/>
      </c>
      <c r="M69" s="51">
        <v>16</v>
      </c>
      <c r="N69" s="28"/>
      <c r="O69" s="49" t="str">
        <f>IF(R69&lt;&gt;"",_xlfn.RANK.EQ(R69,R54:R93,0),"")</f>
        <v/>
      </c>
      <c r="P69" s="24" t="str">
        <f>IF(K69="","",VLOOKUP(L69,G54:J93,2,0))</f>
        <v/>
      </c>
      <c r="Q69" s="24" t="str">
        <f>IF(K69="","",VLOOKUP(P69,LISTAS!$F$5:$G$304,2,0))</f>
        <v/>
      </c>
      <c r="R69" s="38" t="str">
        <f>IF(K69="","",VLOOKUP(L69,G54:J93,4,0))</f>
        <v/>
      </c>
      <c r="S69" s="25" t="str">
        <f t="shared" si="13"/>
        <v/>
      </c>
      <c r="T69" s="25" t="str">
        <f t="shared" si="12"/>
        <v/>
      </c>
    </row>
    <row r="70" spans="2:20" s="5" customFormat="1" ht="18.75" customHeight="1" x14ac:dyDescent="0.3">
      <c r="B70" s="53"/>
      <c r="C70" s="53" t="str">
        <f>IF(B70="","",VLOOKUP(B70,LISTAS!$F$5:$I$304,2,0))</f>
        <v/>
      </c>
      <c r="D70" s="53" t="str">
        <f>IF(B70="","",VLOOKUP(B70,LISTAS!$F$5:$I$304,4,0))</f>
        <v/>
      </c>
      <c r="E70" s="54" t="s">
        <v>37</v>
      </c>
      <c r="G70" s="50" t="str">
        <f t="shared" si="7"/>
        <v/>
      </c>
      <c r="H70" s="34" t="str">
        <f t="shared" si="8"/>
        <v/>
      </c>
      <c r="I70" s="34" t="str">
        <f t="shared" si="9"/>
        <v/>
      </c>
      <c r="J70" s="50" t="str">
        <f t="shared" si="10"/>
        <v/>
      </c>
      <c r="K70" s="50" t="str">
        <f t="shared" si="11"/>
        <v/>
      </c>
      <c r="L70" s="50" t="str">
        <f>IF(K70="","",LARGE(K54:K93,M70))</f>
        <v/>
      </c>
      <c r="M70" s="51">
        <v>17</v>
      </c>
      <c r="N70" s="28"/>
      <c r="O70" s="49" t="str">
        <f>IF(R70&lt;&gt;"",_xlfn.RANK.EQ(R70,R54:R93,0),"")</f>
        <v/>
      </c>
      <c r="P70" s="24" t="str">
        <f>IF(K70="","",VLOOKUP(L70,G54:J93,2,0))</f>
        <v/>
      </c>
      <c r="Q70" s="24" t="str">
        <f>IF(K70="","",VLOOKUP(P70,LISTAS!$F$5:$G$304,2,0))</f>
        <v/>
      </c>
      <c r="R70" s="38" t="str">
        <f>IF(K70="","",VLOOKUP(L70,G54:J93,4,0))</f>
        <v/>
      </c>
      <c r="S70" s="25" t="str">
        <f t="shared" si="13"/>
        <v/>
      </c>
      <c r="T70" s="25" t="str">
        <f t="shared" si="12"/>
        <v/>
      </c>
    </row>
    <row r="71" spans="2:20" s="5" customFormat="1" ht="18.75" customHeight="1" x14ac:dyDescent="0.3">
      <c r="B71" s="53"/>
      <c r="C71" s="53" t="str">
        <f>IF(B71="","",VLOOKUP(B71,LISTAS!$F$5:$I$304,2,0))</f>
        <v/>
      </c>
      <c r="D71" s="53" t="str">
        <f>IF(B71="","",VLOOKUP(B71,LISTAS!$F$5:$I$304,4,0))</f>
        <v/>
      </c>
      <c r="E71" s="54" t="s">
        <v>37</v>
      </c>
      <c r="G71" s="50" t="str">
        <f t="shared" si="7"/>
        <v/>
      </c>
      <c r="H71" s="34" t="str">
        <f t="shared" si="8"/>
        <v/>
      </c>
      <c r="I71" s="34" t="str">
        <f t="shared" si="9"/>
        <v/>
      </c>
      <c r="J71" s="50" t="str">
        <f t="shared" si="10"/>
        <v/>
      </c>
      <c r="K71" s="50" t="str">
        <f t="shared" si="11"/>
        <v/>
      </c>
      <c r="L71" s="50" t="str">
        <f>IF(K71="","",LARGE(K54:K93,M71))</f>
        <v/>
      </c>
      <c r="M71" s="51">
        <v>18</v>
      </c>
      <c r="N71" s="28"/>
      <c r="O71" s="49" t="str">
        <f>IF(R71&lt;&gt;"",_xlfn.RANK.EQ(R71,R54:R93,0),"")</f>
        <v/>
      </c>
      <c r="P71" s="24" t="str">
        <f>IF(K71="","",VLOOKUP(L71,G54:J93,2,0))</f>
        <v/>
      </c>
      <c r="Q71" s="24" t="str">
        <f>IF(K71="","",VLOOKUP(P71,LISTAS!$F$5:$G$304,2,0))</f>
        <v/>
      </c>
      <c r="R71" s="38" t="str">
        <f>IF(K71="","",VLOOKUP(L71,G54:J93,4,0))</f>
        <v/>
      </c>
      <c r="S71" s="25" t="str">
        <f t="shared" si="13"/>
        <v/>
      </c>
      <c r="T71" s="25" t="str">
        <f t="shared" si="12"/>
        <v/>
      </c>
    </row>
    <row r="72" spans="2:20" s="5" customFormat="1" ht="18.75" customHeight="1" x14ac:dyDescent="0.3">
      <c r="B72" s="53"/>
      <c r="C72" s="53" t="str">
        <f>IF(B72="","",VLOOKUP(B72,LISTAS!$F$5:$I$304,2,0))</f>
        <v/>
      </c>
      <c r="D72" s="53" t="str">
        <f>IF(B72="","",VLOOKUP(B72,LISTAS!$F$5:$I$304,4,0))</f>
        <v/>
      </c>
      <c r="E72" s="54" t="s">
        <v>37</v>
      </c>
      <c r="G72" s="50" t="str">
        <f t="shared" si="7"/>
        <v/>
      </c>
      <c r="H72" s="34" t="str">
        <f t="shared" si="8"/>
        <v/>
      </c>
      <c r="I72" s="34" t="str">
        <f t="shared" si="9"/>
        <v/>
      </c>
      <c r="J72" s="50" t="str">
        <f t="shared" si="10"/>
        <v/>
      </c>
      <c r="K72" s="50" t="str">
        <f t="shared" si="11"/>
        <v/>
      </c>
      <c r="L72" s="50" t="str">
        <f>IF(K72="","",LARGE(K54:K93,M72))</f>
        <v/>
      </c>
      <c r="M72" s="51">
        <v>19</v>
      </c>
      <c r="N72" s="28"/>
      <c r="O72" s="49" t="str">
        <f>IF(R72&lt;&gt;"",_xlfn.RANK.EQ(R72,R54:R93,0),"")</f>
        <v/>
      </c>
      <c r="P72" s="24" t="str">
        <f>IF(K72="","",VLOOKUP(L72,G54:J93,2,0))</f>
        <v/>
      </c>
      <c r="Q72" s="24" t="str">
        <f>IF(K72="","",VLOOKUP(P72,LISTAS!$F$5:$G$304,2,0))</f>
        <v/>
      </c>
      <c r="R72" s="38" t="str">
        <f>IF(K72="","",VLOOKUP(L72,G54:J93,4,0))</f>
        <v/>
      </c>
      <c r="S72" s="25" t="str">
        <f t="shared" si="13"/>
        <v/>
      </c>
      <c r="T72" s="25" t="str">
        <f t="shared" si="12"/>
        <v/>
      </c>
    </row>
    <row r="73" spans="2:20" s="5" customFormat="1" ht="18.75" customHeight="1" x14ac:dyDescent="0.3">
      <c r="B73" s="53"/>
      <c r="C73" s="53" t="str">
        <f>IF(B73="","",VLOOKUP(B73,LISTAS!$F$5:$I$304,2,0))</f>
        <v/>
      </c>
      <c r="D73" s="53" t="str">
        <f>IF(B73="","",VLOOKUP(B73,LISTAS!$F$5:$I$304,4,0))</f>
        <v/>
      </c>
      <c r="E73" s="54" t="s">
        <v>37</v>
      </c>
      <c r="G73" s="50" t="str">
        <f t="shared" si="7"/>
        <v/>
      </c>
      <c r="H73" s="34" t="str">
        <f t="shared" si="8"/>
        <v/>
      </c>
      <c r="I73" s="34" t="str">
        <f t="shared" si="9"/>
        <v/>
      </c>
      <c r="J73" s="50" t="str">
        <f t="shared" si="10"/>
        <v/>
      </c>
      <c r="K73" s="50" t="str">
        <f t="shared" si="11"/>
        <v/>
      </c>
      <c r="L73" s="50" t="str">
        <f>IF(K73="","",LARGE(K54:K93,M73))</f>
        <v/>
      </c>
      <c r="M73" s="51">
        <v>20</v>
      </c>
      <c r="N73" s="28"/>
      <c r="O73" s="49" t="str">
        <f>IF(R73&lt;&gt;"",_xlfn.RANK.EQ(R73,R54:R93,0),"")</f>
        <v/>
      </c>
      <c r="P73" s="24" t="str">
        <f>IF(K73="","",VLOOKUP(L73,G54:J93,2,0))</f>
        <v/>
      </c>
      <c r="Q73" s="24" t="str">
        <f>IF(K73="","",VLOOKUP(P73,LISTAS!$F$5:$G$304,2,0))</f>
        <v/>
      </c>
      <c r="R73" s="38" t="str">
        <f>IF(K73="","",VLOOKUP(L73,G54:J93,4,0))</f>
        <v/>
      </c>
      <c r="S73" s="25" t="str">
        <f t="shared" si="13"/>
        <v/>
      </c>
      <c r="T73" s="25" t="str">
        <f t="shared" si="12"/>
        <v/>
      </c>
    </row>
    <row r="74" spans="2:20" s="5" customFormat="1" ht="18.75" customHeight="1" x14ac:dyDescent="0.3">
      <c r="B74" s="53"/>
      <c r="C74" s="53" t="str">
        <f>IF(B74="","",VLOOKUP(B74,LISTAS!$F$5:$I$304,2,0))</f>
        <v/>
      </c>
      <c r="D74" s="53" t="str">
        <f>IF(B74="","",VLOOKUP(B74,LISTAS!$F$5:$I$304,4,0))</f>
        <v/>
      </c>
      <c r="E74" s="54" t="s">
        <v>37</v>
      </c>
      <c r="G74" s="50" t="str">
        <f t="shared" si="7"/>
        <v/>
      </c>
      <c r="H74" s="34" t="str">
        <f t="shared" si="8"/>
        <v/>
      </c>
      <c r="I74" s="34" t="str">
        <f t="shared" si="9"/>
        <v/>
      </c>
      <c r="J74" s="50" t="str">
        <f t="shared" si="10"/>
        <v/>
      </c>
      <c r="K74" s="50" t="str">
        <f t="shared" si="11"/>
        <v/>
      </c>
      <c r="L74" s="50" t="str">
        <f>IF(K74="","",LARGE(K54:K93,M74))</f>
        <v/>
      </c>
      <c r="M74" s="51">
        <v>21</v>
      </c>
      <c r="N74" s="28"/>
      <c r="O74" s="49" t="str">
        <f>IF(R74&lt;&gt;"",_xlfn.RANK.EQ(R74,R54:R93,0),"")</f>
        <v/>
      </c>
      <c r="P74" s="24" t="str">
        <f>IF(K74="","",VLOOKUP(L74,G54:J93,2,0))</f>
        <v/>
      </c>
      <c r="Q74" s="24" t="str">
        <f>IF(K74="","",VLOOKUP(P74,LISTAS!$F$5:$G$304,2,0))</f>
        <v/>
      </c>
      <c r="R74" s="38" t="str">
        <f>IF(K74="","",VLOOKUP(L74,G54:J93,4,0))</f>
        <v/>
      </c>
      <c r="S74" s="25" t="str">
        <f t="shared" si="13"/>
        <v/>
      </c>
      <c r="T74" s="25" t="str">
        <f t="shared" si="12"/>
        <v/>
      </c>
    </row>
    <row r="75" spans="2:20" s="5" customFormat="1" ht="18.75" customHeight="1" x14ac:dyDescent="0.3">
      <c r="B75" s="53"/>
      <c r="C75" s="53" t="str">
        <f>IF(B75="","",VLOOKUP(B75,LISTAS!$F$5:$I$304,2,0))</f>
        <v/>
      </c>
      <c r="D75" s="53" t="str">
        <f>IF(B75="","",VLOOKUP(B75,LISTAS!$F$5:$I$304,4,0))</f>
        <v/>
      </c>
      <c r="E75" s="54" t="s">
        <v>37</v>
      </c>
      <c r="G75" s="50" t="str">
        <f t="shared" si="7"/>
        <v/>
      </c>
      <c r="H75" s="34" t="str">
        <f t="shared" si="8"/>
        <v/>
      </c>
      <c r="I75" s="34" t="str">
        <f t="shared" si="9"/>
        <v/>
      </c>
      <c r="J75" s="50" t="str">
        <f t="shared" si="10"/>
        <v/>
      </c>
      <c r="K75" s="50" t="str">
        <f t="shared" si="11"/>
        <v/>
      </c>
      <c r="L75" s="50" t="str">
        <f>IF(K75="","",LARGE(K54:K93,M75))</f>
        <v/>
      </c>
      <c r="M75" s="51">
        <v>22</v>
      </c>
      <c r="N75" s="28"/>
      <c r="O75" s="49" t="str">
        <f>IF(R75&lt;&gt;"",_xlfn.RANK.EQ(R75,R54:R93,0),"")</f>
        <v/>
      </c>
      <c r="P75" s="24" t="str">
        <f>IF(K75="","",VLOOKUP(L75,G54:J93,2,0))</f>
        <v/>
      </c>
      <c r="Q75" s="24" t="str">
        <f>IF(K75="","",VLOOKUP(P75,LISTAS!$F$5:$G$304,2,0))</f>
        <v/>
      </c>
      <c r="R75" s="38" t="str">
        <f>IF(K75="","",VLOOKUP(L75,G54:J93,4,0))</f>
        <v/>
      </c>
      <c r="S75" s="25" t="str">
        <f t="shared" si="13"/>
        <v/>
      </c>
      <c r="T75" s="25" t="str">
        <f t="shared" si="12"/>
        <v/>
      </c>
    </row>
    <row r="76" spans="2:20" s="5" customFormat="1" ht="18.75" customHeight="1" x14ac:dyDescent="0.3">
      <c r="B76" s="53"/>
      <c r="C76" s="53" t="str">
        <f>IF(B76="","",VLOOKUP(B76,LISTAS!$F$5:$I$304,2,0))</f>
        <v/>
      </c>
      <c r="D76" s="53" t="str">
        <f>IF(B76="","",VLOOKUP(B76,LISTAS!$F$5:$I$304,4,0))</f>
        <v/>
      </c>
      <c r="E76" s="54" t="s">
        <v>37</v>
      </c>
      <c r="G76" s="50" t="str">
        <f t="shared" si="7"/>
        <v/>
      </c>
      <c r="H76" s="34" t="str">
        <f t="shared" si="8"/>
        <v/>
      </c>
      <c r="I76" s="34" t="str">
        <f t="shared" si="9"/>
        <v/>
      </c>
      <c r="J76" s="50" t="str">
        <f t="shared" si="10"/>
        <v/>
      </c>
      <c r="K76" s="50" t="str">
        <f t="shared" si="11"/>
        <v/>
      </c>
      <c r="L76" s="50" t="str">
        <f>IF(K76="","",LARGE(K54:K93,M76))</f>
        <v/>
      </c>
      <c r="M76" s="51">
        <v>23</v>
      </c>
      <c r="N76" s="28"/>
      <c r="O76" s="49" t="str">
        <f>IF(R76&lt;&gt;"",_xlfn.RANK.EQ(R76,R54:R93,0),"")</f>
        <v/>
      </c>
      <c r="P76" s="24" t="str">
        <f>IF(K76="","",VLOOKUP(L76,G54:J93,2,0))</f>
        <v/>
      </c>
      <c r="Q76" s="24" t="str">
        <f>IF(K76="","",VLOOKUP(P76,LISTAS!$F$5:$G$304,2,0))</f>
        <v/>
      </c>
      <c r="R76" s="38" t="str">
        <f>IF(K76="","",VLOOKUP(L76,G54:J93,4,0))</f>
        <v/>
      </c>
      <c r="S76" s="25" t="str">
        <f t="shared" si="13"/>
        <v/>
      </c>
      <c r="T76" s="25" t="str">
        <f t="shared" si="12"/>
        <v/>
      </c>
    </row>
    <row r="77" spans="2:20" s="5" customFormat="1" ht="18.75" customHeight="1" x14ac:dyDescent="0.3">
      <c r="B77" s="53"/>
      <c r="C77" s="53" t="str">
        <f>IF(B77="","",VLOOKUP(B77,LISTAS!$F$5:$I$304,2,0))</f>
        <v/>
      </c>
      <c r="D77" s="53" t="str">
        <f>IF(B77="","",VLOOKUP(B77,LISTAS!$F$5:$I$304,4,0))</f>
        <v/>
      </c>
      <c r="E77" s="54" t="s">
        <v>37</v>
      </c>
      <c r="G77" s="50" t="str">
        <f t="shared" si="7"/>
        <v/>
      </c>
      <c r="H77" s="34" t="str">
        <f t="shared" si="8"/>
        <v/>
      </c>
      <c r="I77" s="34" t="str">
        <f t="shared" si="9"/>
        <v/>
      </c>
      <c r="J77" s="50" t="str">
        <f t="shared" si="10"/>
        <v/>
      </c>
      <c r="K77" s="50" t="str">
        <f t="shared" si="11"/>
        <v/>
      </c>
      <c r="L77" s="50" t="str">
        <f>IF(K77="","",LARGE(K54:K93,M77))</f>
        <v/>
      </c>
      <c r="M77" s="51">
        <v>24</v>
      </c>
      <c r="N77" s="28"/>
      <c r="O77" s="49" t="str">
        <f>IF(R77&lt;&gt;"",_xlfn.RANK.EQ(R77,R54:R93,0),"")</f>
        <v/>
      </c>
      <c r="P77" s="24" t="str">
        <f>IF(K77="","",VLOOKUP(L77,G54:J93,2,0))</f>
        <v/>
      </c>
      <c r="Q77" s="24" t="str">
        <f>IF(K77="","",VLOOKUP(P77,LISTAS!$F$5:$G$304,2,0))</f>
        <v/>
      </c>
      <c r="R77" s="38" t="str">
        <f>IF(K77="","",VLOOKUP(L77,G54:J93,4,0))</f>
        <v/>
      </c>
      <c r="S77" s="25" t="str">
        <f t="shared" si="13"/>
        <v/>
      </c>
      <c r="T77" s="25" t="str">
        <f t="shared" si="12"/>
        <v/>
      </c>
    </row>
    <row r="78" spans="2:20" s="5" customFormat="1" ht="18.75" customHeight="1" x14ac:dyDescent="0.3">
      <c r="B78" s="53"/>
      <c r="C78" s="53" t="str">
        <f>IF(B78="","",VLOOKUP(B78,LISTAS!$F$5:$I$304,2,0))</f>
        <v/>
      </c>
      <c r="D78" s="53" t="str">
        <f>IF(B78="","",VLOOKUP(B78,LISTAS!$F$5:$I$304,4,0))</f>
        <v/>
      </c>
      <c r="E78" s="54" t="s">
        <v>37</v>
      </c>
      <c r="G78" s="50" t="str">
        <f t="shared" si="7"/>
        <v/>
      </c>
      <c r="H78" s="34" t="str">
        <f t="shared" si="8"/>
        <v/>
      </c>
      <c r="I78" s="34" t="str">
        <f t="shared" si="9"/>
        <v/>
      </c>
      <c r="J78" s="50" t="str">
        <f t="shared" si="10"/>
        <v/>
      </c>
      <c r="K78" s="50" t="str">
        <f t="shared" si="11"/>
        <v/>
      </c>
      <c r="L78" s="50" t="str">
        <f>IF(K78="","",LARGE(K54:K93,M78))</f>
        <v/>
      </c>
      <c r="M78" s="51">
        <v>25</v>
      </c>
      <c r="N78" s="28"/>
      <c r="O78" s="49" t="str">
        <f>IF(R78&lt;&gt;"",_xlfn.RANK.EQ(R78,R54:R93,0),"")</f>
        <v/>
      </c>
      <c r="P78" s="24" t="str">
        <f>IF(K78="","",VLOOKUP(L78,G54:J93,2,0))</f>
        <v/>
      </c>
      <c r="Q78" s="24" t="str">
        <f>IF(K78="","",VLOOKUP(P78,LISTAS!$F$5:$G$304,2,0))</f>
        <v/>
      </c>
      <c r="R78" s="38" t="str">
        <f>IF(K78="","",VLOOKUP(L78,G54:J93,4,0))</f>
        <v/>
      </c>
      <c r="S78" s="25" t="str">
        <f t="shared" si="13"/>
        <v/>
      </c>
      <c r="T78" s="25" t="str">
        <f t="shared" si="12"/>
        <v/>
      </c>
    </row>
    <row r="79" spans="2:20" s="5" customFormat="1" ht="18.75" customHeight="1" x14ac:dyDescent="0.3">
      <c r="B79" s="53"/>
      <c r="C79" s="53" t="str">
        <f>IF(B79="","",VLOOKUP(B79,LISTAS!$F$5:$I$304,2,0))</f>
        <v/>
      </c>
      <c r="D79" s="53" t="str">
        <f>IF(B79="","",VLOOKUP(B79,LISTAS!$F$5:$I$304,4,0))</f>
        <v/>
      </c>
      <c r="E79" s="54" t="s">
        <v>37</v>
      </c>
      <c r="G79" s="50" t="str">
        <f t="shared" si="7"/>
        <v/>
      </c>
      <c r="H79" s="34" t="str">
        <f t="shared" si="8"/>
        <v/>
      </c>
      <c r="I79" s="34" t="str">
        <f t="shared" si="9"/>
        <v/>
      </c>
      <c r="J79" s="50" t="str">
        <f t="shared" si="10"/>
        <v/>
      </c>
      <c r="K79" s="50" t="str">
        <f t="shared" si="11"/>
        <v/>
      </c>
      <c r="L79" s="50" t="str">
        <f>IF(K79="","",LARGE(K54:K93,M79))</f>
        <v/>
      </c>
      <c r="M79" s="51">
        <v>26</v>
      </c>
      <c r="N79" s="28"/>
      <c r="O79" s="49" t="str">
        <f>IF(R79&lt;&gt;"",_xlfn.RANK.EQ(R79,R54:R93,0),"")</f>
        <v/>
      </c>
      <c r="P79" s="24" t="str">
        <f>IF(K79="","",VLOOKUP(L79,G54:J93,2,0))</f>
        <v/>
      </c>
      <c r="Q79" s="24" t="str">
        <f>IF(K79="","",VLOOKUP(P79,LISTAS!$F$5:$G$304,2,0))</f>
        <v/>
      </c>
      <c r="R79" s="38" t="str">
        <f>IF(K79="","",VLOOKUP(L79,G54:J93,4,0))</f>
        <v/>
      </c>
      <c r="S79" s="25" t="str">
        <f t="shared" si="13"/>
        <v/>
      </c>
      <c r="T79" s="25" t="str">
        <f t="shared" si="12"/>
        <v/>
      </c>
    </row>
    <row r="80" spans="2:20" s="5" customFormat="1" ht="18.75" customHeight="1" x14ac:dyDescent="0.3">
      <c r="B80" s="53"/>
      <c r="C80" s="53" t="str">
        <f>IF(B80="","",VLOOKUP(B80,LISTAS!$F$5:$I$304,2,0))</f>
        <v/>
      </c>
      <c r="D80" s="53" t="str">
        <f>IF(B80="","",VLOOKUP(B80,LISTAS!$F$5:$I$304,4,0))</f>
        <v/>
      </c>
      <c r="E80" s="54" t="s">
        <v>37</v>
      </c>
      <c r="G80" s="50" t="str">
        <f t="shared" si="7"/>
        <v/>
      </c>
      <c r="H80" s="34" t="str">
        <f t="shared" si="8"/>
        <v/>
      </c>
      <c r="I80" s="34" t="str">
        <f t="shared" si="9"/>
        <v/>
      </c>
      <c r="J80" s="50" t="str">
        <f t="shared" si="10"/>
        <v/>
      </c>
      <c r="K80" s="50" t="str">
        <f t="shared" si="11"/>
        <v/>
      </c>
      <c r="L80" s="50" t="str">
        <f>IF(K80="","",LARGE(K54:K93,M80))</f>
        <v/>
      </c>
      <c r="M80" s="51">
        <v>27</v>
      </c>
      <c r="N80" s="28"/>
      <c r="O80" s="49" t="str">
        <f>IF(R80&lt;&gt;"",_xlfn.RANK.EQ(R80,R54:R93,0),"")</f>
        <v/>
      </c>
      <c r="P80" s="24" t="str">
        <f>IF(K80="","",VLOOKUP(L80,G54:J93,2,0))</f>
        <v/>
      </c>
      <c r="Q80" s="24" t="str">
        <f>IF(K80="","",VLOOKUP(P80,LISTAS!$F$5:$G$304,2,0))</f>
        <v/>
      </c>
      <c r="R80" s="38" t="str">
        <f>IF(K80="","",VLOOKUP(L80,G54:J93,4,0))</f>
        <v/>
      </c>
      <c r="S80" s="25" t="str">
        <f t="shared" si="13"/>
        <v/>
      </c>
      <c r="T80" s="25" t="str">
        <f t="shared" si="12"/>
        <v/>
      </c>
    </row>
    <row r="81" spans="2:20" s="5" customFormat="1" ht="18.75" customHeight="1" x14ac:dyDescent="0.3">
      <c r="B81" s="53"/>
      <c r="C81" s="53" t="str">
        <f>IF(B81="","",VLOOKUP(B81,LISTAS!$F$5:$I$304,2,0))</f>
        <v/>
      </c>
      <c r="D81" s="53" t="str">
        <f>IF(B81="","",VLOOKUP(B81,LISTAS!$F$5:$I$304,4,0))</f>
        <v/>
      </c>
      <c r="E81" s="54" t="s">
        <v>37</v>
      </c>
      <c r="G81" s="50" t="str">
        <f t="shared" si="7"/>
        <v/>
      </c>
      <c r="H81" s="34" t="str">
        <f t="shared" si="8"/>
        <v/>
      </c>
      <c r="I81" s="34" t="str">
        <f t="shared" si="9"/>
        <v/>
      </c>
      <c r="J81" s="50" t="str">
        <f t="shared" si="10"/>
        <v/>
      </c>
      <c r="K81" s="50" t="str">
        <f t="shared" si="11"/>
        <v/>
      </c>
      <c r="L81" s="50" t="str">
        <f>IF(K81="","",LARGE(K54:K93,M81))</f>
        <v/>
      </c>
      <c r="M81" s="51">
        <v>28</v>
      </c>
      <c r="N81" s="28"/>
      <c r="O81" s="49" t="str">
        <f>IF(R81&lt;&gt;"",_xlfn.RANK.EQ(R81,R54:R93,0),"")</f>
        <v/>
      </c>
      <c r="P81" s="24" t="str">
        <f>IF(K81="","",VLOOKUP(L81,G54:J93,2,0))</f>
        <v/>
      </c>
      <c r="Q81" s="24" t="str">
        <f>IF(K81="","",VLOOKUP(P81,LISTAS!$F$5:$G$304,2,0))</f>
        <v/>
      </c>
      <c r="R81" s="38" t="str">
        <f>IF(K81="","",VLOOKUP(L81,G54:J93,4,0))</f>
        <v/>
      </c>
      <c r="S81" s="25" t="str">
        <f t="shared" si="13"/>
        <v/>
      </c>
      <c r="T81" s="25" t="str">
        <f t="shared" si="12"/>
        <v/>
      </c>
    </row>
    <row r="82" spans="2:20" s="5" customFormat="1" ht="18.75" customHeight="1" x14ac:dyDescent="0.3">
      <c r="B82" s="53"/>
      <c r="C82" s="53" t="str">
        <f>IF(B82="","",VLOOKUP(B82,LISTAS!$F$5:$I$304,2,0))</f>
        <v/>
      </c>
      <c r="D82" s="53" t="str">
        <f>IF(B82="","",VLOOKUP(B82,LISTAS!$F$5:$I$304,4,0))</f>
        <v/>
      </c>
      <c r="E82" s="54" t="s">
        <v>37</v>
      </c>
      <c r="G82" s="50" t="str">
        <f t="shared" si="7"/>
        <v/>
      </c>
      <c r="H82" s="34" t="str">
        <f t="shared" si="8"/>
        <v/>
      </c>
      <c r="I82" s="34" t="str">
        <f t="shared" si="9"/>
        <v/>
      </c>
      <c r="J82" s="50" t="str">
        <f t="shared" si="10"/>
        <v/>
      </c>
      <c r="K82" s="50" t="str">
        <f t="shared" si="11"/>
        <v/>
      </c>
      <c r="L82" s="50" t="str">
        <f>IF(K82="","",LARGE(K54:K93,M82))</f>
        <v/>
      </c>
      <c r="M82" s="51">
        <v>29</v>
      </c>
      <c r="N82" s="28"/>
      <c r="O82" s="49" t="str">
        <f>IF(R82&lt;&gt;"",_xlfn.RANK.EQ(R82,R54:R93,0),"")</f>
        <v/>
      </c>
      <c r="P82" s="24" t="str">
        <f>IF(K82="","",VLOOKUP(L82,G54:J93,2,0))</f>
        <v/>
      </c>
      <c r="Q82" s="24" t="str">
        <f>IF(K82="","",VLOOKUP(P82,LISTAS!$F$5:$G$304,2,0))</f>
        <v/>
      </c>
      <c r="R82" s="38" t="str">
        <f>IF(K82="","",VLOOKUP(L82,G54:J93,4,0))</f>
        <v/>
      </c>
      <c r="S82" s="25" t="str">
        <f t="shared" si="13"/>
        <v/>
      </c>
      <c r="T82" s="25" t="str">
        <f t="shared" si="12"/>
        <v/>
      </c>
    </row>
    <row r="83" spans="2:20" s="5" customFormat="1" ht="18.75" customHeight="1" x14ac:dyDescent="0.3">
      <c r="B83" s="53"/>
      <c r="C83" s="53" t="str">
        <f>IF(B83="","",VLOOKUP(B83,LISTAS!$F$5:$I$304,2,0))</f>
        <v/>
      </c>
      <c r="D83" s="53" t="str">
        <f>IF(B83="","",VLOOKUP(B83,LISTAS!$F$5:$I$304,4,0))</f>
        <v/>
      </c>
      <c r="E83" s="54" t="s">
        <v>37</v>
      </c>
      <c r="G83" s="50" t="str">
        <f t="shared" si="7"/>
        <v/>
      </c>
      <c r="H83" s="34" t="str">
        <f t="shared" si="8"/>
        <v/>
      </c>
      <c r="I83" s="34" t="str">
        <f t="shared" si="9"/>
        <v/>
      </c>
      <c r="J83" s="50" t="str">
        <f t="shared" si="10"/>
        <v/>
      </c>
      <c r="K83" s="50" t="str">
        <f t="shared" si="11"/>
        <v/>
      </c>
      <c r="L83" s="50" t="str">
        <f>IF(K83="","",LARGE(K54:K93,M83))</f>
        <v/>
      </c>
      <c r="M83" s="51">
        <v>30</v>
      </c>
      <c r="N83" s="28"/>
      <c r="O83" s="49" t="str">
        <f>IF(R83&lt;&gt;"",_xlfn.RANK.EQ(R83,R54:R93,0),"")</f>
        <v/>
      </c>
      <c r="P83" s="24" t="str">
        <f>IF(K83="","",VLOOKUP(L83,G54:J93,2,0))</f>
        <v/>
      </c>
      <c r="Q83" s="24" t="str">
        <f>IF(K83="","",VLOOKUP(P83,LISTAS!$F$5:$G$304,2,0))</f>
        <v/>
      </c>
      <c r="R83" s="38" t="str">
        <f>IF(K83="","",VLOOKUP(L83,G54:J93,4,0))</f>
        <v/>
      </c>
      <c r="S83" s="25" t="str">
        <f t="shared" si="13"/>
        <v/>
      </c>
      <c r="T83" s="25" t="str">
        <f t="shared" si="12"/>
        <v/>
      </c>
    </row>
    <row r="84" spans="2:20" s="5" customFormat="1" ht="18.75" customHeight="1" x14ac:dyDescent="0.3">
      <c r="B84" s="53"/>
      <c r="C84" s="53" t="str">
        <f>IF(B84="","",VLOOKUP(B84,LISTAS!$F$5:$I$304,2,0))</f>
        <v/>
      </c>
      <c r="D84" s="53" t="str">
        <f>IF(B84="","",VLOOKUP(B84,LISTAS!$F$5:$I$304,4,0))</f>
        <v/>
      </c>
      <c r="E84" s="54" t="s">
        <v>37</v>
      </c>
      <c r="G84" s="50" t="str">
        <f t="shared" si="7"/>
        <v/>
      </c>
      <c r="H84" s="34" t="str">
        <f t="shared" si="8"/>
        <v/>
      </c>
      <c r="I84" s="34" t="str">
        <f t="shared" si="9"/>
        <v/>
      </c>
      <c r="J84" s="50" t="str">
        <f t="shared" si="10"/>
        <v/>
      </c>
      <c r="K84" s="50" t="str">
        <f t="shared" si="11"/>
        <v/>
      </c>
      <c r="L84" s="50" t="str">
        <f>IF(K84="","",LARGE(K54:K93,M84))</f>
        <v/>
      </c>
      <c r="M84" s="51">
        <v>31</v>
      </c>
      <c r="N84" s="28"/>
      <c r="O84" s="49" t="str">
        <f>IF(R84&lt;&gt;"",_xlfn.RANK.EQ(R84,R54:R93,0),"")</f>
        <v/>
      </c>
      <c r="P84" s="24" t="str">
        <f>IF(K84="","",VLOOKUP(L84,G54:J93,2,0))</f>
        <v/>
      </c>
      <c r="Q84" s="24" t="str">
        <f>IF(K84="","",VLOOKUP(P84,LISTAS!$F$5:$G$304,2,0))</f>
        <v/>
      </c>
      <c r="R84" s="38" t="str">
        <f>IF(K84="","",VLOOKUP(L84,G54:J93,4,0))</f>
        <v/>
      </c>
      <c r="S84" s="25" t="str">
        <f t="shared" si="13"/>
        <v/>
      </c>
      <c r="T84" s="25" t="str">
        <f t="shared" si="12"/>
        <v/>
      </c>
    </row>
    <row r="85" spans="2:20" s="5" customFormat="1" ht="18.75" customHeight="1" x14ac:dyDescent="0.3">
      <c r="B85" s="53"/>
      <c r="C85" s="53" t="str">
        <f>IF(B85="","",VLOOKUP(B85,LISTAS!$F$5:$I$304,2,0))</f>
        <v/>
      </c>
      <c r="D85" s="53" t="str">
        <f>IF(B85="","",VLOOKUP(B85,LISTAS!$F$5:$I$304,4,0))</f>
        <v/>
      </c>
      <c r="E85" s="54" t="s">
        <v>37</v>
      </c>
      <c r="G85" s="50" t="str">
        <f t="shared" si="7"/>
        <v/>
      </c>
      <c r="H85" s="34" t="str">
        <f t="shared" si="8"/>
        <v/>
      </c>
      <c r="I85" s="34" t="str">
        <f t="shared" si="9"/>
        <v/>
      </c>
      <c r="J85" s="50" t="str">
        <f t="shared" si="10"/>
        <v/>
      </c>
      <c r="K85" s="50" t="str">
        <f t="shared" si="11"/>
        <v/>
      </c>
      <c r="L85" s="50" t="str">
        <f>IF(K85="","",LARGE(K54:K93,M85))</f>
        <v/>
      </c>
      <c r="M85" s="51">
        <v>32</v>
      </c>
      <c r="N85" s="28"/>
      <c r="O85" s="49" t="str">
        <f>IF(R85&lt;&gt;"",_xlfn.RANK.EQ(R85,R54:R93,0),"")</f>
        <v/>
      </c>
      <c r="P85" s="24" t="str">
        <f>IF(K85="","",VLOOKUP(L85,G54:J93,2,0))</f>
        <v/>
      </c>
      <c r="Q85" s="24" t="str">
        <f>IF(K85="","",VLOOKUP(P85,LISTAS!$F$5:$G$304,2,0))</f>
        <v/>
      </c>
      <c r="R85" s="38" t="str">
        <f>IF(K85="","",VLOOKUP(L85,G54:J93,4,0))</f>
        <v/>
      </c>
      <c r="S85" s="25" t="str">
        <f t="shared" si="13"/>
        <v/>
      </c>
      <c r="T85" s="25" t="str">
        <f t="shared" si="12"/>
        <v/>
      </c>
    </row>
    <row r="86" spans="2:20" s="5" customFormat="1" ht="18.75" customHeight="1" x14ac:dyDescent="0.3">
      <c r="B86" s="53"/>
      <c r="C86" s="53" t="str">
        <f>IF(B86="","",VLOOKUP(B86,LISTAS!$F$5:$I$304,2,0))</f>
        <v/>
      </c>
      <c r="D86" s="53" t="str">
        <f>IF(B86="","",VLOOKUP(B86,LISTAS!$F$5:$I$304,4,0))</f>
        <v/>
      </c>
      <c r="E86" s="54" t="s">
        <v>37</v>
      </c>
      <c r="G86" s="50" t="str">
        <f t="shared" si="7"/>
        <v/>
      </c>
      <c r="H86" s="34" t="str">
        <f t="shared" si="8"/>
        <v/>
      </c>
      <c r="I86" s="34" t="str">
        <f t="shared" si="9"/>
        <v/>
      </c>
      <c r="J86" s="50" t="str">
        <f t="shared" si="10"/>
        <v/>
      </c>
      <c r="K86" s="50" t="str">
        <f t="shared" si="11"/>
        <v/>
      </c>
      <c r="L86" s="50" t="str">
        <f>IF(K86="","",LARGE(K54:K93,M86))</f>
        <v/>
      </c>
      <c r="M86" s="51">
        <v>33</v>
      </c>
      <c r="N86" s="28"/>
      <c r="O86" s="49" t="str">
        <f>IF(R86&lt;&gt;"",_xlfn.RANK.EQ(R86,R54:R93,0),"")</f>
        <v/>
      </c>
      <c r="P86" s="24" t="str">
        <f>IF(K86="","",VLOOKUP(L86,G54:J93,2,0))</f>
        <v/>
      </c>
      <c r="Q86" s="24" t="str">
        <f>IF(K86="","",VLOOKUP(P86,LISTAS!$F$5:$G$304,2,0))</f>
        <v/>
      </c>
      <c r="R86" s="38" t="str">
        <f>IF(K86="","",VLOOKUP(L86,G54:J93,4,0))</f>
        <v/>
      </c>
      <c r="S86" s="25" t="str">
        <f t="shared" si="13"/>
        <v/>
      </c>
      <c r="T86" s="25" t="str">
        <f t="shared" si="12"/>
        <v/>
      </c>
    </row>
    <row r="87" spans="2:20" s="5" customFormat="1" ht="18.75" customHeight="1" x14ac:dyDescent="0.3">
      <c r="B87" s="53"/>
      <c r="C87" s="53" t="str">
        <f>IF(B87="","",VLOOKUP(B87,LISTAS!$F$5:$I$304,2,0))</f>
        <v/>
      </c>
      <c r="D87" s="53" t="str">
        <f>IF(B87="","",VLOOKUP(B87,LISTAS!$F$5:$I$304,4,0))</f>
        <v/>
      </c>
      <c r="E87" s="54" t="s">
        <v>37</v>
      </c>
      <c r="G87" s="50" t="str">
        <f t="shared" si="7"/>
        <v/>
      </c>
      <c r="H87" s="34" t="str">
        <f t="shared" si="8"/>
        <v/>
      </c>
      <c r="I87" s="34" t="str">
        <f t="shared" si="9"/>
        <v/>
      </c>
      <c r="J87" s="50" t="str">
        <f t="shared" si="10"/>
        <v/>
      </c>
      <c r="K87" s="50" t="str">
        <f t="shared" si="11"/>
        <v/>
      </c>
      <c r="L87" s="50" t="str">
        <f>IF(K87="","",LARGE(K54:K93,M87))</f>
        <v/>
      </c>
      <c r="M87" s="51">
        <v>34</v>
      </c>
      <c r="N87" s="28"/>
      <c r="O87" s="49" t="str">
        <f>IF(R87&lt;&gt;"",_xlfn.RANK.EQ(R87,R54:R93,0),"")</f>
        <v/>
      </c>
      <c r="P87" s="24" t="str">
        <f>IF(K87="","",VLOOKUP(L87,G54:J93,2,0))</f>
        <v/>
      </c>
      <c r="Q87" s="24" t="str">
        <f>IF(K87="","",VLOOKUP(P87,LISTAS!$F$5:$G$304,2,0))</f>
        <v/>
      </c>
      <c r="R87" s="38" t="str">
        <f>IF(K87="","",VLOOKUP(L87,G54:J93,4,0))</f>
        <v/>
      </c>
      <c r="S87" s="25" t="str">
        <f t="shared" si="13"/>
        <v/>
      </c>
      <c r="T87" s="25" t="str">
        <f t="shared" si="12"/>
        <v/>
      </c>
    </row>
    <row r="88" spans="2:20" s="5" customFormat="1" ht="18.75" customHeight="1" x14ac:dyDescent="0.3">
      <c r="B88" s="53"/>
      <c r="C88" s="53" t="str">
        <f>IF(B88="","",VLOOKUP(B88,LISTAS!$F$5:$I$304,2,0))</f>
        <v/>
      </c>
      <c r="D88" s="53" t="str">
        <f>IF(B88="","",VLOOKUP(B88,LISTAS!$F$5:$I$304,4,0))</f>
        <v/>
      </c>
      <c r="E88" s="54" t="s">
        <v>37</v>
      </c>
      <c r="G88" s="50" t="str">
        <f t="shared" si="7"/>
        <v/>
      </c>
      <c r="H88" s="34" t="str">
        <f t="shared" si="8"/>
        <v/>
      </c>
      <c r="I88" s="34" t="str">
        <f t="shared" si="9"/>
        <v/>
      </c>
      <c r="J88" s="50" t="str">
        <f t="shared" si="10"/>
        <v/>
      </c>
      <c r="K88" s="50" t="str">
        <f t="shared" si="11"/>
        <v/>
      </c>
      <c r="L88" s="50" t="str">
        <f>IF(K88="","",LARGE(K54:K93,M88))</f>
        <v/>
      </c>
      <c r="M88" s="51">
        <v>35</v>
      </c>
      <c r="N88" s="28"/>
      <c r="O88" s="49" t="str">
        <f>IF(R88&lt;&gt;"",_xlfn.RANK.EQ(R88,R54:R93,0),"")</f>
        <v/>
      </c>
      <c r="P88" s="24" t="str">
        <f>IF(K88="","",VLOOKUP(L88,G54:J93,2,0))</f>
        <v/>
      </c>
      <c r="Q88" s="24" t="str">
        <f>IF(K88="","",VLOOKUP(P88,LISTAS!$F$5:$G$304,2,0))</f>
        <v/>
      </c>
      <c r="R88" s="38" t="str">
        <f>IF(K88="","",VLOOKUP(L88,G54:J93,4,0))</f>
        <v/>
      </c>
      <c r="S88" s="25" t="str">
        <f t="shared" si="13"/>
        <v/>
      </c>
      <c r="T88" s="25" t="str">
        <f t="shared" si="12"/>
        <v/>
      </c>
    </row>
    <row r="89" spans="2:20" s="5" customFormat="1" ht="18.75" customHeight="1" x14ac:dyDescent="0.3">
      <c r="B89" s="53"/>
      <c r="C89" s="53" t="str">
        <f>IF(B89="","",VLOOKUP(B89,LISTAS!$F$5:$I$304,2,0))</f>
        <v/>
      </c>
      <c r="D89" s="53" t="str">
        <f>IF(B89="","",VLOOKUP(B89,LISTAS!$F$5:$I$304,4,0))</f>
        <v/>
      </c>
      <c r="E89" s="54" t="s">
        <v>37</v>
      </c>
      <c r="G89" s="50" t="str">
        <f t="shared" si="7"/>
        <v/>
      </c>
      <c r="H89" s="34" t="str">
        <f t="shared" si="8"/>
        <v/>
      </c>
      <c r="I89" s="34" t="str">
        <f t="shared" si="9"/>
        <v/>
      </c>
      <c r="J89" s="50" t="str">
        <f t="shared" si="10"/>
        <v/>
      </c>
      <c r="K89" s="50" t="str">
        <f t="shared" si="11"/>
        <v/>
      </c>
      <c r="L89" s="50" t="str">
        <f>IF(K89="","",LARGE(K54:K93,M89))</f>
        <v/>
      </c>
      <c r="M89" s="51">
        <v>36</v>
      </c>
      <c r="N89" s="28"/>
      <c r="O89" s="49" t="str">
        <f>IF(R89&lt;&gt;"",_xlfn.RANK.EQ(R89,R54:R93,0),"")</f>
        <v/>
      </c>
      <c r="P89" s="24" t="str">
        <f>IF(K89="","",VLOOKUP(L89,G54:J93,2,0))</f>
        <v/>
      </c>
      <c r="Q89" s="24" t="str">
        <f>IF(K89="","",VLOOKUP(P89,LISTAS!$F$5:$G$304,2,0))</f>
        <v/>
      </c>
      <c r="R89" s="38" t="str">
        <f>IF(K89="","",VLOOKUP(L89,G54:J93,4,0))</f>
        <v/>
      </c>
      <c r="S89" s="25" t="str">
        <f t="shared" si="13"/>
        <v/>
      </c>
      <c r="T89" s="25" t="str">
        <f t="shared" si="12"/>
        <v/>
      </c>
    </row>
    <row r="90" spans="2:20" s="5" customFormat="1" ht="18.75" customHeight="1" x14ac:dyDescent="0.3">
      <c r="B90" s="53"/>
      <c r="C90" s="53" t="str">
        <f>IF(B90="","",VLOOKUP(B90,LISTAS!$F$5:$I$304,2,0))</f>
        <v/>
      </c>
      <c r="D90" s="53" t="str">
        <f>IF(B90="","",VLOOKUP(B90,LISTAS!$F$5:$I$304,4,0))</f>
        <v/>
      </c>
      <c r="E90" s="54" t="s">
        <v>37</v>
      </c>
      <c r="G90" s="50" t="str">
        <f t="shared" si="7"/>
        <v/>
      </c>
      <c r="H90" s="34" t="str">
        <f t="shared" si="8"/>
        <v/>
      </c>
      <c r="I90" s="34" t="str">
        <f t="shared" si="9"/>
        <v/>
      </c>
      <c r="J90" s="50" t="str">
        <f t="shared" si="10"/>
        <v/>
      </c>
      <c r="K90" s="50" t="str">
        <f t="shared" si="11"/>
        <v/>
      </c>
      <c r="L90" s="50" t="str">
        <f>IF(K90="","",LARGE(K54:K93,M90))</f>
        <v/>
      </c>
      <c r="M90" s="51">
        <v>37</v>
      </c>
      <c r="N90" s="28"/>
      <c r="O90" s="49" t="str">
        <f>IF(R90&lt;&gt;"",_xlfn.RANK.EQ(R90,R54:R93,0),"")</f>
        <v/>
      </c>
      <c r="P90" s="24" t="str">
        <f>IF(K90="","",VLOOKUP(L90,G54:J93,2,0))</f>
        <v/>
      </c>
      <c r="Q90" s="24" t="str">
        <f>IF(K90="","",VLOOKUP(P90,LISTAS!$F$5:$G$304,2,0))</f>
        <v/>
      </c>
      <c r="R90" s="38" t="str">
        <f>IF(K90="","",VLOOKUP(L90,G54:J93,4,0))</f>
        <v/>
      </c>
      <c r="S90" s="25" t="str">
        <f t="shared" si="13"/>
        <v/>
      </c>
      <c r="T90" s="25" t="str">
        <f t="shared" si="12"/>
        <v/>
      </c>
    </row>
    <row r="91" spans="2:20" s="5" customFormat="1" ht="18.75" customHeight="1" x14ac:dyDescent="0.3">
      <c r="B91" s="53"/>
      <c r="C91" s="53" t="str">
        <f>IF(B91="","",VLOOKUP(B91,LISTAS!$F$5:$I$304,2,0))</f>
        <v/>
      </c>
      <c r="D91" s="53" t="str">
        <f>IF(B91="","",VLOOKUP(B91,LISTAS!$F$5:$I$304,4,0))</f>
        <v/>
      </c>
      <c r="E91" s="54" t="s">
        <v>37</v>
      </c>
      <c r="G91" s="50" t="str">
        <f t="shared" si="7"/>
        <v/>
      </c>
      <c r="H91" s="34" t="str">
        <f t="shared" si="8"/>
        <v/>
      </c>
      <c r="I91" s="34" t="str">
        <f t="shared" si="9"/>
        <v/>
      </c>
      <c r="J91" s="50" t="str">
        <f t="shared" si="10"/>
        <v/>
      </c>
      <c r="K91" s="50" t="str">
        <f t="shared" si="11"/>
        <v/>
      </c>
      <c r="L91" s="50" t="str">
        <f>IF(K91="","",LARGE(K54:K93,M91))</f>
        <v/>
      </c>
      <c r="M91" s="51">
        <v>38</v>
      </c>
      <c r="N91" s="28"/>
      <c r="O91" s="49" t="str">
        <f>IF(R91&lt;&gt;"",_xlfn.RANK.EQ(R91,R54:R93,0),"")</f>
        <v/>
      </c>
      <c r="P91" s="24" t="str">
        <f>IF(K91="","",VLOOKUP(L91,G54:J93,2,0))</f>
        <v/>
      </c>
      <c r="Q91" s="24" t="str">
        <f>IF(K91="","",VLOOKUP(P91,LISTAS!$F$5:$G$304,2,0))</f>
        <v/>
      </c>
      <c r="R91" s="38" t="str">
        <f>IF(K91="","",VLOOKUP(L91,G54:J93,4,0))</f>
        <v/>
      </c>
      <c r="S91" s="25" t="str">
        <f t="shared" si="13"/>
        <v/>
      </c>
      <c r="T91" s="25" t="str">
        <f t="shared" si="12"/>
        <v/>
      </c>
    </row>
    <row r="92" spans="2:20" s="5" customFormat="1" ht="18.75" customHeight="1" x14ac:dyDescent="0.3">
      <c r="B92" s="53"/>
      <c r="C92" s="53" t="str">
        <f>IF(B92="","",VLOOKUP(B92,LISTAS!$F$5:$I$304,2,0))</f>
        <v/>
      </c>
      <c r="D92" s="53" t="str">
        <f>IF(B92="","",VLOOKUP(B92,LISTAS!$F$5:$I$304,4,0))</f>
        <v/>
      </c>
      <c r="E92" s="54" t="s">
        <v>37</v>
      </c>
      <c r="G92" s="50" t="str">
        <f t="shared" si="7"/>
        <v/>
      </c>
      <c r="H92" s="34" t="str">
        <f t="shared" si="8"/>
        <v/>
      </c>
      <c r="I92" s="34" t="str">
        <f t="shared" si="9"/>
        <v/>
      </c>
      <c r="J92" s="50" t="str">
        <f t="shared" si="10"/>
        <v/>
      </c>
      <c r="K92" s="50" t="str">
        <f t="shared" si="11"/>
        <v/>
      </c>
      <c r="L92" s="50" t="str">
        <f>IF(K92="","",LARGE(K54:K93,M92))</f>
        <v/>
      </c>
      <c r="M92" s="51">
        <v>39</v>
      </c>
      <c r="N92" s="28"/>
      <c r="O92" s="49" t="str">
        <f>IF(R92&lt;&gt;"",_xlfn.RANK.EQ(R92,R54:R93,0),"")</f>
        <v/>
      </c>
      <c r="P92" s="24" t="str">
        <f>IF(K92="","",VLOOKUP(L92,G54:J93,2,0))</f>
        <v/>
      </c>
      <c r="Q92" s="24" t="str">
        <f>IF(K92="","",VLOOKUP(P92,LISTAS!$F$5:$G$304,2,0))</f>
        <v/>
      </c>
      <c r="R92" s="38" t="str">
        <f>IF(K92="","",VLOOKUP(L92,G54:J93,4,0))</f>
        <v/>
      </c>
      <c r="S92" s="25" t="str">
        <f t="shared" si="13"/>
        <v/>
      </c>
      <c r="T92" s="25" t="str">
        <f t="shared" si="12"/>
        <v/>
      </c>
    </row>
    <row r="93" spans="2:20" s="5" customFormat="1" ht="18.75" customHeight="1" x14ac:dyDescent="0.3">
      <c r="B93" s="53"/>
      <c r="C93" s="53" t="str">
        <f>IF(B93="","",VLOOKUP(B93,LISTAS!$F$5:$I$304,2,0))</f>
        <v/>
      </c>
      <c r="D93" s="53" t="str">
        <f>IF(B93="","",VLOOKUP(B93,LISTAS!$F$5:$I$304,4,0))</f>
        <v/>
      </c>
      <c r="E93" s="54" t="s">
        <v>37</v>
      </c>
      <c r="G93" s="50" t="str">
        <f t="shared" si="7"/>
        <v/>
      </c>
      <c r="H93" s="34" t="str">
        <f t="shared" si="8"/>
        <v/>
      </c>
      <c r="I93" s="34" t="str">
        <f t="shared" si="9"/>
        <v/>
      </c>
      <c r="J93" s="50" t="str">
        <f t="shared" si="10"/>
        <v/>
      </c>
      <c r="K93" s="50" t="str">
        <f t="shared" si="11"/>
        <v/>
      </c>
      <c r="L93" s="50" t="str">
        <f>IF(K93="","",LARGE(K54:K93,M93))</f>
        <v/>
      </c>
      <c r="M93" s="51">
        <v>40</v>
      </c>
      <c r="N93" s="28"/>
      <c r="O93" s="49" t="str">
        <f>IF(R93&lt;&gt;"",_xlfn.RANK.EQ(R93,R54:R93,0),"")</f>
        <v/>
      </c>
      <c r="P93" s="24" t="str">
        <f>IF(K93="","",VLOOKUP(L93,G54:J93,2,0))</f>
        <v/>
      </c>
      <c r="Q93" s="24" t="str">
        <f>IF(K93="","",VLOOKUP(P93,LISTAS!$F$5:$G$304,2,0))</f>
        <v/>
      </c>
      <c r="R93" s="38" t="str">
        <f>IF(K93="","",VLOOKUP(L93,G54:J93,4,0))</f>
        <v/>
      </c>
      <c r="S93" s="25" t="str">
        <f t="shared" si="13"/>
        <v/>
      </c>
      <c r="T93" s="25" t="str">
        <f t="shared" si="12"/>
        <v/>
      </c>
    </row>
    <row r="108" spans="1:1" x14ac:dyDescent="0.25">
      <c r="A108" s="2"/>
    </row>
    <row r="109" spans="1:1" x14ac:dyDescent="0.25">
      <c r="A109" s="2"/>
    </row>
    <row r="110" spans="1:1" x14ac:dyDescent="0.25">
      <c r="A110" s="15"/>
    </row>
  </sheetData>
  <mergeCells count="8">
    <mergeCell ref="B52:C52"/>
    <mergeCell ref="O52:T52"/>
    <mergeCell ref="B51:T51"/>
    <mergeCell ref="B2:T3"/>
    <mergeCell ref="D5:E5"/>
    <mergeCell ref="B6:T6"/>
    <mergeCell ref="B7:C7"/>
    <mergeCell ref="O7:T7"/>
  </mergeCells>
  <dataValidations count="1">
    <dataValidation type="list" allowBlank="1" showInputMessage="1" showErrorMessage="1" sqref="B54:B93">
      <formula1>$F$5:$F$305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 F5 F52</xm:sqref>
        </x14:dataValidation>
        <x14:dataValidation type="list" allowBlank="1" showInputMessage="1" showErrorMessage="1">
          <x14:formula1>
            <xm:f>LISTAS!$F$5:$F$304</xm:f>
          </x14:formula1>
          <xm:sqref>B9:B48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0">
    <tabColor theme="9"/>
  </sheetPr>
  <dimension ref="B1:Y36"/>
  <sheetViews>
    <sheetView showGridLines="0" tabSelected="1" zoomScale="85" zoomScaleNormal="85" workbookViewId="0">
      <selection activeCell="N13" sqref="N13"/>
    </sheetView>
  </sheetViews>
  <sheetFormatPr defaultRowHeight="16.5" x14ac:dyDescent="0.25"/>
  <cols>
    <col min="1" max="1" width="1.28515625" style="3" customWidth="1"/>
    <col min="2" max="2" width="53.42578125" style="45" bestFit="1" customWidth="1"/>
    <col min="3" max="3" width="0.28515625" style="45" customWidth="1"/>
    <col min="4" max="4" width="7.42578125" style="45" hidden="1" customWidth="1"/>
    <col min="5" max="5" width="5.140625" style="45" hidden="1" customWidth="1"/>
    <col min="6" max="6" width="7.42578125" style="45" hidden="1" customWidth="1"/>
    <col min="7" max="7" width="8" style="3" hidden="1" customWidth="1"/>
    <col min="8" max="8" width="7.42578125" style="3" hidden="1" customWidth="1"/>
    <col min="9" max="9" width="0.42578125" style="3" customWidth="1"/>
    <col min="10" max="10" width="0.140625" style="3" customWidth="1"/>
    <col min="11" max="11" width="12.7109375" style="3" customWidth="1"/>
    <col min="12" max="12" width="7.42578125" style="3" hidden="1" customWidth="1"/>
    <col min="13" max="13" width="13.140625" style="3" customWidth="1"/>
    <col min="14" max="14" width="0.140625" style="3" customWidth="1"/>
    <col min="15" max="15" width="2.140625" style="3" hidden="1" customWidth="1"/>
    <col min="16" max="16" width="7.5703125" style="3" hidden="1" customWidth="1"/>
    <col min="17" max="17" width="53.42578125" style="3" hidden="1" customWidth="1"/>
    <col min="18" max="18" width="8.5703125" style="3" customWidth="1"/>
    <col min="19" max="19" width="10.5703125" style="3" hidden="1" customWidth="1"/>
    <col min="20" max="20" width="3.140625" style="3" hidden="1" customWidth="1"/>
    <col min="21" max="21" width="2.85546875" style="3" hidden="1" customWidth="1"/>
    <col min="22" max="22" width="6.5703125" style="3" customWidth="1"/>
    <col min="23" max="23" width="14.85546875" style="3" customWidth="1"/>
    <col min="24" max="24" width="53.42578125" style="3" bestFit="1" customWidth="1"/>
    <col min="25" max="25" width="6.42578125" style="3" bestFit="1" customWidth="1"/>
    <col min="26" max="16384" width="9.140625" style="3"/>
  </cols>
  <sheetData>
    <row r="1" spans="2:25" s="1" customFormat="1" ht="6.75" customHeight="1" x14ac:dyDescent="0.25">
      <c r="B1" s="1" t="str">
        <f>UPPER("")</f>
        <v/>
      </c>
      <c r="G1" s="4"/>
      <c r="H1" s="4"/>
    </row>
    <row r="2" spans="2:25" s="1" customFormat="1" ht="65.2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2:25" s="1" customFormat="1" ht="65.2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2:25" s="27" customFormat="1" ht="40.5" customHeight="1" x14ac:dyDescent="0.25">
      <c r="B4" s="87" t="s">
        <v>1</v>
      </c>
      <c r="C4" s="89" t="s">
        <v>9</v>
      </c>
      <c r="D4" s="90"/>
      <c r="E4" s="89" t="s">
        <v>5</v>
      </c>
      <c r="F4" s="90"/>
      <c r="G4" s="16" t="s">
        <v>6</v>
      </c>
      <c r="H4" s="55"/>
      <c r="I4" s="16" t="s">
        <v>47</v>
      </c>
      <c r="J4" s="55"/>
      <c r="K4" s="16" t="s">
        <v>7</v>
      </c>
      <c r="L4" s="55"/>
      <c r="M4" s="16" t="s">
        <v>48</v>
      </c>
      <c r="N4" s="16"/>
      <c r="O4" s="23"/>
      <c r="P4" s="23"/>
      <c r="Q4" s="23"/>
      <c r="R4" s="87" t="s">
        <v>3</v>
      </c>
      <c r="S4" s="23"/>
      <c r="T4" s="23"/>
      <c r="U4" s="23"/>
      <c r="V4" s="88" t="s">
        <v>26</v>
      </c>
      <c r="W4" s="88"/>
      <c r="X4" s="88"/>
      <c r="Y4" s="88"/>
    </row>
    <row r="5" spans="2:25" s="27" customFormat="1" ht="22.5" customHeight="1" x14ac:dyDescent="0.25">
      <c r="B5" s="87"/>
      <c r="C5" s="16" t="s">
        <v>8</v>
      </c>
      <c r="D5" s="55" t="s">
        <v>35</v>
      </c>
      <c r="E5" s="16" t="s">
        <v>8</v>
      </c>
      <c r="F5" s="55" t="s">
        <v>35</v>
      </c>
      <c r="G5" s="16" t="s">
        <v>8</v>
      </c>
      <c r="H5" s="55" t="s">
        <v>35</v>
      </c>
      <c r="I5" s="16" t="s">
        <v>8</v>
      </c>
      <c r="J5" s="55" t="s">
        <v>35</v>
      </c>
      <c r="K5" s="16" t="s">
        <v>8</v>
      </c>
      <c r="L5" s="55" t="s">
        <v>35</v>
      </c>
      <c r="M5" s="16" t="s">
        <v>8</v>
      </c>
      <c r="N5" s="55" t="s">
        <v>35</v>
      </c>
      <c r="O5" s="23"/>
      <c r="P5" s="23"/>
      <c r="Q5" s="23"/>
      <c r="R5" s="87"/>
      <c r="S5" s="23"/>
      <c r="T5" s="23"/>
      <c r="U5" s="23"/>
      <c r="V5" s="88"/>
      <c r="W5" s="88"/>
      <c r="X5" s="88"/>
      <c r="Y5" s="88"/>
    </row>
    <row r="6" spans="2:25" s="27" customFormat="1" ht="6.75" customHeight="1" x14ac:dyDescent="0.25"/>
    <row r="7" spans="2:25" ht="24.75" customHeight="1" x14ac:dyDescent="0.25">
      <c r="B7" s="39" t="s">
        <v>54</v>
      </c>
      <c r="C7" s="46">
        <f>IF($B7="","",SUMIF('07F'!$Q:$Q,$B7,'07F'!$T:$T))</f>
        <v>0</v>
      </c>
      <c r="D7" s="46">
        <f>IF($B7="","",SUMIF('07M'!$Q:$Q,$B7,'07M'!$T:$T))</f>
        <v>0</v>
      </c>
      <c r="E7" s="46">
        <f>IF($B7="","",SUMIF('09F'!$Q:$Q,$B7,'09F'!$T:$T))</f>
        <v>0</v>
      </c>
      <c r="F7" s="46">
        <f>IF($B7="","",SUMIF('09M'!$Q:$Q,$B7,'09M'!$T:$T))</f>
        <v>0</v>
      </c>
      <c r="G7" s="46">
        <f>IF($B7="","",SUMIF('11F'!$Q:$Q,$B7,'11F'!$T:$T))</f>
        <v>0</v>
      </c>
      <c r="H7" s="46">
        <f>IF($B7="","",SUMIF('11M'!$Q:$Q,$B7,'11M'!$T:$T))</f>
        <v>0</v>
      </c>
      <c r="I7" s="46">
        <f>IF($B7="","",SUMIF('12F'!$Q:$Q,$B7,'12F'!$T:$T))</f>
        <v>0</v>
      </c>
      <c r="J7" s="46">
        <f>IF($B7="","",SUMIF('13M'!$Q:$Q,$B7,'13M'!$T:$T))</f>
        <v>0</v>
      </c>
      <c r="K7" s="46">
        <f>IF($B7="","",SUMIF('15F'!$Q:$Q,$B7,'15F'!$T:$T))</f>
        <v>340</v>
      </c>
      <c r="L7" s="46">
        <f>IF($B7="","",SUMIF('15M'!$Q:$Q,$B7,'15M'!$T:$T))</f>
        <v>0</v>
      </c>
      <c r="M7" s="46">
        <f>IF($B7="","",SUMIF('18F'!$Q:$Q,$B7,'18F'!$T:$T))</f>
        <v>0</v>
      </c>
      <c r="N7" s="46">
        <f>IF($B7="","",SUMIF('18M'!$Q:$Q,$B7,'18M'!$T:$T))</f>
        <v>0</v>
      </c>
      <c r="O7" s="40"/>
      <c r="P7" s="56">
        <f>IF(R7="","",R7+(ROW(R7)/1000))</f>
        <v>340.00700000000001</v>
      </c>
      <c r="Q7" s="41" t="str">
        <f t="shared" ref="Q7:Q36" si="0">IF(R7="","",B7)</f>
        <v>ESCOLA STAGIUM</v>
      </c>
      <c r="R7" s="47">
        <f>IF(B7="","",SUM(C7:N7))</f>
        <v>340</v>
      </c>
      <c r="S7" s="41">
        <f>IF(R7="","",LARGE(P:P,T7))</f>
        <v>740.00900000000001</v>
      </c>
      <c r="T7" s="51">
        <v>1</v>
      </c>
      <c r="V7" s="42">
        <f>IF(B7&lt;&gt;"",_xlfn.RANK.EQ(Y7,$Y$7:$Y$36,0),"")</f>
        <v>1</v>
      </c>
      <c r="W7" s="43" t="str">
        <f>IF(V7="","","LUGAR")</f>
        <v>LUGAR</v>
      </c>
      <c r="X7" s="44" t="str">
        <f t="shared" ref="X7:X36" si="1">IF(R7="","",VLOOKUP(S7,P:R,2,0))</f>
        <v>IEBURIX</v>
      </c>
      <c r="Y7" s="48">
        <f>IF(R7="","",VLOOKUP(S7,P:R,3,0))</f>
        <v>740</v>
      </c>
    </row>
    <row r="8" spans="2:25" ht="24.75" customHeight="1" x14ac:dyDescent="0.25">
      <c r="B8" s="39" t="s">
        <v>44</v>
      </c>
      <c r="C8" s="46">
        <f>IF($B8="","",SUMIF('07F'!Q:Q,$B8,'07F'!T:T))</f>
        <v>0</v>
      </c>
      <c r="D8" s="46">
        <f>IF($B8="","",SUMIF('07M'!$Q:$Q,$B8,'07M'!$T:$T))</f>
        <v>0</v>
      </c>
      <c r="E8" s="46">
        <f>IF($B8="","",SUMIF('09F'!$Q:$Q,$B8,'09F'!$T:$T))</f>
        <v>0</v>
      </c>
      <c r="F8" s="46">
        <f>IF($B8="","",SUMIF('09M'!$Q:$Q,$B8,'09M'!$T:$T))</f>
        <v>0</v>
      </c>
      <c r="G8" s="46">
        <f>IF($B8="","",SUMIF('11F'!$Q:$Q,$B8,'11F'!$T:$T))</f>
        <v>0</v>
      </c>
      <c r="H8" s="46">
        <f>IF($B8="","",SUMIF('11M'!$Q:$Q,$B8,'11M'!$T:$T))</f>
        <v>0</v>
      </c>
      <c r="I8" s="46">
        <f>IF($B8="","",SUMIF('12F'!$Q:$Q,$B8,'12F'!$T:$T))</f>
        <v>0</v>
      </c>
      <c r="J8" s="46">
        <f>IF($B8="","",SUMIF('13M'!$Q:$Q,$B8,'13M'!$T:$T))</f>
        <v>0</v>
      </c>
      <c r="K8" s="46">
        <f>IF($B8="","",SUMIF('15F'!$Q:$Q,$B8,'15F'!$T:$T))</f>
        <v>300</v>
      </c>
      <c r="L8" s="46">
        <f>IF($B8="","",SUMIF('15M'!$Q:$Q,$B8,'15M'!$T:$T))</f>
        <v>0</v>
      </c>
      <c r="M8" s="46">
        <f>IF($B8="","",SUMIF('18F'!$Q:$Q,$B8,'18F'!$T:$T))</f>
        <v>400</v>
      </c>
      <c r="N8" s="46">
        <f>IF($B8="","",SUMIF('18M'!$Q:$Q,$B8,'18M'!$T:$T))</f>
        <v>0</v>
      </c>
      <c r="O8" s="40"/>
      <c r="P8" s="56">
        <f t="shared" ref="P8:P36" si="2">IF(R8="","",R8+(ROW(R8)/1000))</f>
        <v>700.00800000000004</v>
      </c>
      <c r="Q8" s="41" t="str">
        <f t="shared" si="0"/>
        <v xml:space="preserve">LICEU JARDIM </v>
      </c>
      <c r="R8" s="47">
        <f t="shared" ref="R8:R36" si="3">IF(B8="","",SUM(C8:N8))</f>
        <v>700</v>
      </c>
      <c r="S8" s="41">
        <f t="shared" ref="S8:S36" si="4">IF(R8="","",LARGE(P:P,T8))</f>
        <v>700.00800000000004</v>
      </c>
      <c r="T8" s="51">
        <v>2</v>
      </c>
      <c r="V8" s="42">
        <f t="shared" ref="V8:V36" si="5">IF(B8&lt;&gt;"",_xlfn.RANK.EQ(Y8,$Y$7:$Y$36,0),"")</f>
        <v>2</v>
      </c>
      <c r="W8" s="43" t="str">
        <f t="shared" ref="W8:W36" si="6">IF(V8="","","LUGAR")</f>
        <v>LUGAR</v>
      </c>
      <c r="X8" s="44" t="str">
        <f t="shared" si="1"/>
        <v xml:space="preserve">LICEU JARDIM </v>
      </c>
      <c r="Y8" s="48">
        <f t="shared" ref="Y8:Y36" si="7">IF(R8="","",VLOOKUP(S8,P:R,3,0))</f>
        <v>700</v>
      </c>
    </row>
    <row r="9" spans="2:25" ht="24.75" customHeight="1" x14ac:dyDescent="0.25">
      <c r="B9" s="39" t="s">
        <v>55</v>
      </c>
      <c r="C9" s="46">
        <f>IF($B9="","",SUMIF('07F'!Q:Q,$B9,'07F'!T:T))</f>
        <v>0</v>
      </c>
      <c r="D9" s="46">
        <f>IF($B9="","",SUMIF('07M'!$Q:$Q,$B9,'07M'!$T:$T))</f>
        <v>0</v>
      </c>
      <c r="E9" s="46">
        <f>IF($B9="","",SUMIF('09F'!$Q:$Q,$B9,'09F'!$T:$T))</f>
        <v>0</v>
      </c>
      <c r="F9" s="46">
        <f>IF($B9="","",SUMIF('09M'!$Q:$Q,$B9,'09M'!$T:$T))</f>
        <v>0</v>
      </c>
      <c r="G9" s="46">
        <f>IF($B9="","",SUMIF('11F'!$Q:$Q,$B9,'11F'!$T:$T))</f>
        <v>0</v>
      </c>
      <c r="H9" s="46">
        <f>IF($B9="","",SUMIF('11M'!$Q:$Q,$B9,'11M'!$T:$T))</f>
        <v>0</v>
      </c>
      <c r="I9" s="46">
        <f>IF($B9="","",SUMIF('12F'!$Q:$Q,$B9,'12F'!$T:$T))</f>
        <v>0</v>
      </c>
      <c r="J9" s="46">
        <f>IF($B9="","",SUMIF('13M'!$Q:$Q,$B9,'13M'!$T:$T))</f>
        <v>0</v>
      </c>
      <c r="K9" s="46">
        <f>IF($B9="","",SUMIF('15F'!$Q:$Q,$B9,'15F'!$T:$T))</f>
        <v>400</v>
      </c>
      <c r="L9" s="46">
        <f>IF($B9="","",SUMIF('15M'!$Q:$Q,$B9,'15M'!$T:$T))</f>
        <v>0</v>
      </c>
      <c r="M9" s="46">
        <f>IF($B9="","",SUMIF('18F'!$Q:$Q,$B9,'18F'!$T:$T))</f>
        <v>340</v>
      </c>
      <c r="N9" s="46">
        <f>IF($B9="","",SUMIF('18M'!$Q:$Q,$B9,'18M'!$T:$T))</f>
        <v>0</v>
      </c>
      <c r="O9" s="40"/>
      <c r="P9" s="56">
        <f t="shared" si="2"/>
        <v>740.00900000000001</v>
      </c>
      <c r="Q9" s="41" t="str">
        <f t="shared" si="0"/>
        <v>IEBURIX</v>
      </c>
      <c r="R9" s="47">
        <f t="shared" si="3"/>
        <v>740</v>
      </c>
      <c r="S9" s="41">
        <f t="shared" si="4"/>
        <v>340.00700000000001</v>
      </c>
      <c r="T9" s="51">
        <v>3</v>
      </c>
      <c r="V9" s="42">
        <f t="shared" si="5"/>
        <v>3</v>
      </c>
      <c r="W9" s="43" t="str">
        <f t="shared" si="6"/>
        <v>LUGAR</v>
      </c>
      <c r="X9" s="44" t="str">
        <f t="shared" si="1"/>
        <v>ESCOLA STAGIUM</v>
      </c>
      <c r="Y9" s="48">
        <f t="shared" si="7"/>
        <v>340</v>
      </c>
    </row>
    <row r="10" spans="2:25" ht="24.75" customHeight="1" x14ac:dyDescent="0.25">
      <c r="B10" s="39" t="s">
        <v>56</v>
      </c>
      <c r="C10" s="46">
        <f>IF($B10="","",SUMIF('07F'!Q:Q,$B10,'07F'!T:T))</f>
        <v>0</v>
      </c>
      <c r="D10" s="46">
        <f>IF($B10="","",SUMIF('07M'!$Q:$Q,$B10,'07M'!$T:$T))</f>
        <v>0</v>
      </c>
      <c r="E10" s="46">
        <f>IF($B10="","",SUMIF('09F'!$Q:$Q,$B10,'09F'!$T:$T))</f>
        <v>0</v>
      </c>
      <c r="F10" s="46">
        <f>IF($B10="","",SUMIF('09M'!$Q:$Q,$B10,'09M'!$T:$T))</f>
        <v>0</v>
      </c>
      <c r="G10" s="46">
        <f>IF($B10="","",SUMIF('11F'!$Q:$Q,$B10,'11F'!$T:$T))</f>
        <v>0</v>
      </c>
      <c r="H10" s="46">
        <f>IF($B10="","",SUMIF('11M'!$Q:$Q,$B10,'11M'!$T:$T))</f>
        <v>0</v>
      </c>
      <c r="I10" s="46">
        <f>IF($B10="","",SUMIF('12F'!$Q:$Q,$B10,'12F'!$T:$T))</f>
        <v>0</v>
      </c>
      <c r="J10" s="46">
        <f>IF($B10="","",SUMIF('13M'!$Q:$Q,$B10,'13M'!$T:$T))</f>
        <v>0</v>
      </c>
      <c r="K10" s="46">
        <f>IF($B10="","",SUMIF('15F'!$Q:$Q,$B10,'15F'!$T:$T))</f>
        <v>280</v>
      </c>
      <c r="L10" s="46">
        <f>IF($B10="","",SUMIF('15M'!$Q:$Q,$B10,'15M'!$T:$T))</f>
        <v>0</v>
      </c>
      <c r="M10" s="46">
        <f>IF($B10="","",SUMIF('18F'!$Q:$Q,$B10,'18F'!$T:$T))</f>
        <v>0</v>
      </c>
      <c r="N10" s="46">
        <f>IF($B10="","",SUMIF('18M'!$Q:$Q,$B10,'18M'!$T:$T))</f>
        <v>0</v>
      </c>
      <c r="O10" s="40"/>
      <c r="P10" s="56">
        <f t="shared" si="2"/>
        <v>280.01</v>
      </c>
      <c r="Q10" s="41" t="str">
        <f t="shared" si="0"/>
        <v>ARBOS SÃO CAETANO DO SUL</v>
      </c>
      <c r="R10" s="47">
        <f t="shared" si="3"/>
        <v>280</v>
      </c>
      <c r="S10" s="41">
        <f t="shared" si="4"/>
        <v>300.01100000000002</v>
      </c>
      <c r="T10" s="51">
        <v>4</v>
      </c>
      <c r="V10" s="42">
        <f t="shared" si="5"/>
        <v>4</v>
      </c>
      <c r="W10" s="43" t="str">
        <f t="shared" si="6"/>
        <v>LUGAR</v>
      </c>
      <c r="X10" s="44" t="str">
        <f t="shared" si="1"/>
        <v>NOSSA SENHORA APARECIDA</v>
      </c>
      <c r="Y10" s="48">
        <f t="shared" si="7"/>
        <v>300</v>
      </c>
    </row>
    <row r="11" spans="2:25" ht="24.75" customHeight="1" x14ac:dyDescent="0.25">
      <c r="B11" s="39" t="s">
        <v>57</v>
      </c>
      <c r="C11" s="46">
        <f>IF($B11="","",SUMIF('07F'!Q:Q,$B11,'07F'!T:T))</f>
        <v>0</v>
      </c>
      <c r="D11" s="46">
        <f>IF($B11="","",SUMIF('07M'!$Q:$Q,$B11,'07M'!$T:$T))</f>
        <v>0</v>
      </c>
      <c r="E11" s="46">
        <f>IF($B11="","",SUMIF('09F'!$Q:$Q,$B11,'09F'!$T:$T))</f>
        <v>0</v>
      </c>
      <c r="F11" s="46">
        <f>IF($B11="","",SUMIF('09M'!$Q:$Q,$B11,'09M'!$T:$T))</f>
        <v>0</v>
      </c>
      <c r="G11" s="46">
        <f>IF($B11="","",SUMIF('11F'!$Q:$Q,$B11,'11F'!$T:$T))</f>
        <v>0</v>
      </c>
      <c r="H11" s="46">
        <f>IF($B11="","",SUMIF('11M'!$Q:$Q,$B11,'11M'!$T:$T))</f>
        <v>0</v>
      </c>
      <c r="I11" s="46">
        <f>IF($B11="","",SUMIF('12F'!$Q:$Q,$B11,'12F'!$T:$T))</f>
        <v>0</v>
      </c>
      <c r="J11" s="46">
        <f>IF($B11="","",SUMIF('13M'!$Q:$Q,$B11,'13M'!$T:$T))</f>
        <v>0</v>
      </c>
      <c r="K11" s="46">
        <f>IF($B11="","",SUMIF('15F'!$Q:$Q,$B11,'15F'!$T:$T))</f>
        <v>0</v>
      </c>
      <c r="L11" s="46">
        <f>IF($B11="","",SUMIF('15M'!$Q:$Q,$B11,'15M'!$T:$T))</f>
        <v>0</v>
      </c>
      <c r="M11" s="46">
        <f>IF($B11="","",SUMIF('18F'!$Q:$Q,$B11,'18F'!$T:$T))</f>
        <v>300</v>
      </c>
      <c r="N11" s="46">
        <f>IF($B11="","",SUMIF('18M'!$Q:$Q,$B11,'18M'!$T:$T))</f>
        <v>0</v>
      </c>
      <c r="O11" s="40"/>
      <c r="P11" s="56">
        <f t="shared" si="2"/>
        <v>300.01100000000002</v>
      </c>
      <c r="Q11" s="41" t="str">
        <f t="shared" si="0"/>
        <v>NOSSA SENHORA APARECIDA</v>
      </c>
      <c r="R11" s="47">
        <f t="shared" si="3"/>
        <v>300</v>
      </c>
      <c r="S11" s="41">
        <f t="shared" si="4"/>
        <v>280.012</v>
      </c>
      <c r="T11" s="51">
        <v>5</v>
      </c>
      <c r="V11" s="42">
        <f t="shared" si="5"/>
        <v>5</v>
      </c>
      <c r="W11" s="43" t="str">
        <f t="shared" si="6"/>
        <v>LUGAR</v>
      </c>
      <c r="X11" s="44" t="str">
        <f t="shared" si="1"/>
        <v>ARBOS SÃO BERNARDO DO CAMPO</v>
      </c>
      <c r="Y11" s="48">
        <f t="shared" si="7"/>
        <v>280</v>
      </c>
    </row>
    <row r="12" spans="2:25" ht="24.75" customHeight="1" x14ac:dyDescent="0.25">
      <c r="B12" s="39" t="s">
        <v>61</v>
      </c>
      <c r="C12" s="46">
        <f>IF($B12="","",SUMIF('07F'!Q:Q,$B12,'07F'!T:T))</f>
        <v>0</v>
      </c>
      <c r="D12" s="46">
        <f>IF($B12="","",SUMIF('07M'!$Q:$Q,$B12,'07M'!$T:$T))</f>
        <v>0</v>
      </c>
      <c r="E12" s="46">
        <f>IF($B12="","",SUMIF('09F'!$Q:$Q,$B12,'09F'!$T:$T))</f>
        <v>0</v>
      </c>
      <c r="F12" s="46">
        <f>IF($B12="","",SUMIF('09M'!$Q:$Q,$B12,'09M'!$T:$T))</f>
        <v>0</v>
      </c>
      <c r="G12" s="46">
        <f>IF($B12="","",SUMIF('11F'!$Q:$Q,$B12,'11F'!$T:$T))</f>
        <v>0</v>
      </c>
      <c r="H12" s="46">
        <f>IF($B12="","",SUMIF('11M'!$Q:$Q,$B12,'11M'!$T:$T))</f>
        <v>0</v>
      </c>
      <c r="I12" s="46">
        <f>IF($B12="","",SUMIF('12F'!$Q:$Q,$B12,'12F'!$T:$T))</f>
        <v>0</v>
      </c>
      <c r="J12" s="46">
        <f>IF($B12="","",SUMIF('13M'!$Q:$Q,$B12,'13M'!$T:$T))</f>
        <v>0</v>
      </c>
      <c r="K12" s="46">
        <f>IF($B12="","",SUMIF('15F'!$Q:$Q,$B12,'15F'!$T:$T))</f>
        <v>0</v>
      </c>
      <c r="L12" s="46">
        <f>IF($B12="","",SUMIF('15M'!$Q:$Q,$B12,'15M'!$T:$T))</f>
        <v>0</v>
      </c>
      <c r="M12" s="46">
        <f>IF($B12="","",SUMIF('18F'!$Q:$Q,$B12,'18F'!$T:$T))</f>
        <v>280</v>
      </c>
      <c r="N12" s="46">
        <f>IF($B12="","",SUMIF('18M'!$Q:$Q,$B12,'18M'!$T:$T))</f>
        <v>0</v>
      </c>
      <c r="O12" s="40"/>
      <c r="P12" s="56">
        <f t="shared" si="2"/>
        <v>280.012</v>
      </c>
      <c r="Q12" s="41" t="str">
        <f t="shared" si="0"/>
        <v>ARBOS SÃO BERNARDO DO CAMPO</v>
      </c>
      <c r="R12" s="47">
        <f t="shared" si="3"/>
        <v>280</v>
      </c>
      <c r="S12" s="41">
        <f t="shared" si="4"/>
        <v>280.01</v>
      </c>
      <c r="T12" s="51">
        <v>6</v>
      </c>
      <c r="V12" s="42">
        <f t="shared" si="5"/>
        <v>5</v>
      </c>
      <c r="W12" s="43" t="str">
        <f t="shared" si="6"/>
        <v>LUGAR</v>
      </c>
      <c r="X12" s="44" t="str">
        <f t="shared" si="1"/>
        <v>ARBOS SÃO CAETANO DO SUL</v>
      </c>
      <c r="Y12" s="48">
        <f t="shared" si="7"/>
        <v>280</v>
      </c>
    </row>
    <row r="13" spans="2:25" ht="24.75" customHeight="1" x14ac:dyDescent="0.25">
      <c r="B13" s="39"/>
      <c r="C13" s="46" t="str">
        <f>IF($B13="","",SUMIF('07F'!Q:Q,$B13,'07F'!T:T))</f>
        <v/>
      </c>
      <c r="D13" s="46" t="str">
        <f>IF($B13="","",SUMIF('07M'!$Q:$Q,$B13,'07M'!$T:$T))</f>
        <v/>
      </c>
      <c r="E13" s="46" t="str">
        <f>IF($B13="","",SUMIF('09F'!$Q:$Q,$B13,'09F'!$T:$T))</f>
        <v/>
      </c>
      <c r="F13" s="46" t="str">
        <f>IF($B13="","",SUMIF('09M'!$Q:$Q,$B13,'09M'!$T:$T))</f>
        <v/>
      </c>
      <c r="G13" s="46" t="str">
        <f>IF($B13="","",SUMIF('11F'!$Q:$Q,$B13,'11F'!$T:$T))</f>
        <v/>
      </c>
      <c r="H13" s="46" t="str">
        <f>IF($B13="","",SUMIF('11M'!$Q:$Q,$B13,'11M'!$T:$T))</f>
        <v/>
      </c>
      <c r="I13" s="46" t="str">
        <f>IF($B13="","",SUMIF('12F'!$Q:$Q,$B13,'12F'!$T:$T))</f>
        <v/>
      </c>
      <c r="J13" s="46" t="str">
        <f>IF($B13="","",SUMIF('13M'!$Q:$Q,$B13,'13M'!$T:$T))</f>
        <v/>
      </c>
      <c r="K13" s="46" t="str">
        <f>IF($B13="","",SUMIF('15F'!$Q:$Q,$B13,'15F'!$T:$T))</f>
        <v/>
      </c>
      <c r="L13" s="46" t="str">
        <f>IF($B13="","",SUMIF('15M'!$Q:$Q,$B13,'15M'!$T:$T))</f>
        <v/>
      </c>
      <c r="M13" s="46" t="str">
        <f>IF($B13="","",SUMIF('18F'!$Q:$Q,$B13,'18F'!$T:$T))</f>
        <v/>
      </c>
      <c r="N13" s="46" t="str">
        <f>IF($B13="","",SUMIF('18M'!$Q:$Q,$B13,'18M'!$T:$T))</f>
        <v/>
      </c>
      <c r="O13" s="40"/>
      <c r="P13" s="56" t="str">
        <f t="shared" si="2"/>
        <v/>
      </c>
      <c r="Q13" s="41" t="str">
        <f t="shared" si="0"/>
        <v/>
      </c>
      <c r="R13" s="47" t="str">
        <f t="shared" si="3"/>
        <v/>
      </c>
      <c r="S13" s="41" t="str">
        <f t="shared" si="4"/>
        <v/>
      </c>
      <c r="T13" s="51">
        <v>7</v>
      </c>
      <c r="V13" s="42" t="str">
        <f t="shared" si="5"/>
        <v/>
      </c>
      <c r="W13" s="43" t="str">
        <f t="shared" si="6"/>
        <v/>
      </c>
      <c r="X13" s="44" t="str">
        <f t="shared" si="1"/>
        <v/>
      </c>
      <c r="Y13" s="48" t="str">
        <f t="shared" si="7"/>
        <v/>
      </c>
    </row>
    <row r="14" spans="2:25" ht="24.75" customHeight="1" x14ac:dyDescent="0.25">
      <c r="B14" s="39"/>
      <c r="C14" s="46" t="str">
        <f>IF($B14="","",SUMIF('07F'!Q:Q,$B14,'07F'!T:T))</f>
        <v/>
      </c>
      <c r="D14" s="46" t="str">
        <f>IF($B14="","",SUMIF('07M'!$Q:$Q,$B14,'07M'!$T:$T))</f>
        <v/>
      </c>
      <c r="E14" s="46" t="str">
        <f>IF($B14="","",SUMIF('09F'!$Q:$Q,$B14,'09F'!$T:$T))</f>
        <v/>
      </c>
      <c r="F14" s="46" t="str">
        <f>IF($B14="","",SUMIF('09M'!$Q:$Q,$B14,'09M'!$T:$T))</f>
        <v/>
      </c>
      <c r="G14" s="46" t="str">
        <f>IF($B14="","",SUMIF('11F'!$Q:$Q,$B14,'11F'!$T:$T))</f>
        <v/>
      </c>
      <c r="H14" s="46" t="str">
        <f>IF($B14="","",SUMIF('11M'!$Q:$Q,$B14,'11M'!$T:$T))</f>
        <v/>
      </c>
      <c r="I14" s="46" t="str">
        <f>IF($B14="","",SUMIF('12F'!$Q:$Q,$B14,'12F'!$T:$T))</f>
        <v/>
      </c>
      <c r="J14" s="46" t="str">
        <f>IF($B14="","",SUMIF('13M'!$Q:$Q,$B14,'13M'!$T:$T))</f>
        <v/>
      </c>
      <c r="K14" s="46" t="str">
        <f>IF($B14="","",SUMIF('15F'!$Q:$Q,$B14,'15F'!$T:$T))</f>
        <v/>
      </c>
      <c r="L14" s="46" t="str">
        <f>IF($B14="","",SUMIF('15M'!$Q:$Q,$B14,'15M'!$T:$T))</f>
        <v/>
      </c>
      <c r="M14" s="46" t="str">
        <f>IF($B14="","",SUMIF('18F'!$Q:$Q,$B14,'18F'!$T:$T))</f>
        <v/>
      </c>
      <c r="N14" s="46" t="str">
        <f>IF($B14="","",SUMIF('18M'!$Q:$Q,$B14,'18M'!$T:$T))</f>
        <v/>
      </c>
      <c r="O14" s="40"/>
      <c r="P14" s="56" t="str">
        <f t="shared" si="2"/>
        <v/>
      </c>
      <c r="Q14" s="41" t="str">
        <f t="shared" si="0"/>
        <v/>
      </c>
      <c r="R14" s="47" t="str">
        <f t="shared" si="3"/>
        <v/>
      </c>
      <c r="S14" s="41" t="str">
        <f t="shared" si="4"/>
        <v/>
      </c>
      <c r="T14" s="51">
        <v>8</v>
      </c>
      <c r="V14" s="42" t="str">
        <f t="shared" si="5"/>
        <v/>
      </c>
      <c r="W14" s="43" t="str">
        <f t="shared" si="6"/>
        <v/>
      </c>
      <c r="X14" s="44" t="str">
        <f t="shared" si="1"/>
        <v/>
      </c>
      <c r="Y14" s="48" t="str">
        <f t="shared" si="7"/>
        <v/>
      </c>
    </row>
    <row r="15" spans="2:25" ht="24.75" customHeight="1" x14ac:dyDescent="0.25">
      <c r="B15" s="39"/>
      <c r="C15" s="46" t="str">
        <f>IF($B15="","",SUMIF('07F'!Q:Q,$B15,'07F'!T:T))</f>
        <v/>
      </c>
      <c r="D15" s="46" t="str">
        <f>IF($B15="","",SUMIF('07M'!$Q:$Q,$B15,'07M'!$T:$T))</f>
        <v/>
      </c>
      <c r="E15" s="46" t="str">
        <f>IF($B15="","",SUMIF('09F'!$Q:$Q,$B15,'09F'!$T:$T))</f>
        <v/>
      </c>
      <c r="F15" s="46" t="str">
        <f>IF($B15="","",SUMIF('09M'!$Q:$Q,$B15,'09M'!$T:$T))</f>
        <v/>
      </c>
      <c r="G15" s="46" t="str">
        <f>IF($B15="","",SUMIF('11F'!$Q:$Q,$B15,'11F'!$T:$T))</f>
        <v/>
      </c>
      <c r="H15" s="46" t="str">
        <f>IF($B15="","",SUMIF('11M'!$Q:$Q,$B15,'11M'!$T:$T))</f>
        <v/>
      </c>
      <c r="I15" s="46" t="str">
        <f>IF($B15="","",SUMIF('12F'!$Q:$Q,$B15,'12F'!$T:$T))</f>
        <v/>
      </c>
      <c r="J15" s="46" t="str">
        <f>IF($B15="","",SUMIF('13M'!$Q:$Q,$B15,'13M'!$T:$T))</f>
        <v/>
      </c>
      <c r="K15" s="46" t="str">
        <f>IF($B15="","",SUMIF('15F'!$Q:$Q,$B15,'15F'!$T:$T))</f>
        <v/>
      </c>
      <c r="L15" s="46" t="str">
        <f>IF($B15="","",SUMIF('15M'!$Q:$Q,$B15,'15M'!$T:$T))</f>
        <v/>
      </c>
      <c r="M15" s="46" t="str">
        <f>IF($B15="","",SUMIF('18F'!$Q:$Q,$B15,'18F'!$T:$T))</f>
        <v/>
      </c>
      <c r="N15" s="46" t="str">
        <f>IF($B15="","",SUMIF('18M'!$Q:$Q,$B15,'18M'!$T:$T))</f>
        <v/>
      </c>
      <c r="O15" s="40"/>
      <c r="P15" s="56" t="str">
        <f t="shared" si="2"/>
        <v/>
      </c>
      <c r="Q15" s="41" t="str">
        <f t="shared" si="0"/>
        <v/>
      </c>
      <c r="R15" s="47" t="str">
        <f t="shared" si="3"/>
        <v/>
      </c>
      <c r="S15" s="41" t="str">
        <f t="shared" si="4"/>
        <v/>
      </c>
      <c r="T15" s="51">
        <v>9</v>
      </c>
      <c r="V15" s="42" t="str">
        <f t="shared" si="5"/>
        <v/>
      </c>
      <c r="W15" s="43" t="str">
        <f t="shared" si="6"/>
        <v/>
      </c>
      <c r="X15" s="44" t="str">
        <f t="shared" si="1"/>
        <v/>
      </c>
      <c r="Y15" s="48" t="str">
        <f t="shared" si="7"/>
        <v/>
      </c>
    </row>
    <row r="16" spans="2:25" ht="24.75" customHeight="1" x14ac:dyDescent="0.25">
      <c r="B16" s="39"/>
      <c r="C16" s="46" t="str">
        <f>IF($B16="","",SUMIF('07F'!Q:Q,$B16,'07F'!T:T))</f>
        <v/>
      </c>
      <c r="D16" s="46" t="str">
        <f>IF($B16="","",SUMIF('07M'!$Q:$Q,$B16,'07M'!$T:$T))</f>
        <v/>
      </c>
      <c r="E16" s="46" t="str">
        <f>IF($B16="","",SUMIF('09F'!$Q:$Q,$B16,'09F'!$T:$T))</f>
        <v/>
      </c>
      <c r="F16" s="46" t="str">
        <f>IF($B16="","",SUMIF('09M'!$Q:$Q,$B16,'09M'!$T:$T))</f>
        <v/>
      </c>
      <c r="G16" s="46" t="str">
        <f>IF($B16="","",SUMIF('11F'!$Q:$Q,$B16,'11F'!$T:$T))</f>
        <v/>
      </c>
      <c r="H16" s="46" t="str">
        <f>IF($B16="","",SUMIF('11M'!$Q:$Q,$B16,'11M'!$T:$T))</f>
        <v/>
      </c>
      <c r="I16" s="46" t="str">
        <f>IF($B16="","",SUMIF('12F'!$Q:$Q,$B16,'12F'!$T:$T))</f>
        <v/>
      </c>
      <c r="J16" s="46" t="str">
        <f>IF($B16="","",SUMIF('13M'!$Q:$Q,$B16,'13M'!$T:$T))</f>
        <v/>
      </c>
      <c r="K16" s="46" t="str">
        <f>IF($B16="","",SUMIF('15F'!$Q:$Q,$B16,'15F'!$T:$T))</f>
        <v/>
      </c>
      <c r="L16" s="46" t="str">
        <f>IF($B16="","",SUMIF('15M'!$Q:$Q,$B16,'15M'!$T:$T))</f>
        <v/>
      </c>
      <c r="M16" s="46" t="str">
        <f>IF($B16="","",SUMIF('18F'!$Q:$Q,$B16,'18F'!$T:$T))</f>
        <v/>
      </c>
      <c r="N16" s="46" t="str">
        <f>IF($B16="","",SUMIF('18M'!$Q:$Q,$B16,'18M'!$T:$T))</f>
        <v/>
      </c>
      <c r="O16" s="40"/>
      <c r="P16" s="56" t="str">
        <f t="shared" si="2"/>
        <v/>
      </c>
      <c r="Q16" s="41" t="str">
        <f t="shared" si="0"/>
        <v/>
      </c>
      <c r="R16" s="47" t="str">
        <f t="shared" si="3"/>
        <v/>
      </c>
      <c r="S16" s="41" t="str">
        <f t="shared" si="4"/>
        <v/>
      </c>
      <c r="T16" s="51">
        <v>10</v>
      </c>
      <c r="V16" s="42" t="str">
        <f t="shared" si="5"/>
        <v/>
      </c>
      <c r="W16" s="43" t="str">
        <f t="shared" si="6"/>
        <v/>
      </c>
      <c r="X16" s="44" t="str">
        <f t="shared" si="1"/>
        <v/>
      </c>
      <c r="Y16" s="48" t="str">
        <f t="shared" si="7"/>
        <v/>
      </c>
    </row>
    <row r="17" spans="2:25" ht="24.75" customHeight="1" x14ac:dyDescent="0.25">
      <c r="B17" s="39"/>
      <c r="C17" s="46" t="str">
        <f>IF($B17="","",SUMIF('07F'!Q:Q,$B17,'07F'!T:T))</f>
        <v/>
      </c>
      <c r="D17" s="46" t="str">
        <f>IF($B17="","",SUMIF('07M'!$Q:$Q,$B17,'07M'!$T:$T))</f>
        <v/>
      </c>
      <c r="E17" s="46" t="str">
        <f>IF($B17="","",SUMIF('09F'!$Q:$Q,$B17,'09F'!$T:$T))</f>
        <v/>
      </c>
      <c r="F17" s="46" t="str">
        <f>IF($B17="","",SUMIF('09M'!$Q:$Q,$B17,'09M'!$T:$T))</f>
        <v/>
      </c>
      <c r="G17" s="46" t="str">
        <f>IF($B17="","",SUMIF('11F'!$Q:$Q,$B17,'11F'!$T:$T))</f>
        <v/>
      </c>
      <c r="H17" s="46" t="str">
        <f>IF($B17="","",SUMIF('11M'!$Q:$Q,$B17,'11M'!$T:$T))</f>
        <v/>
      </c>
      <c r="I17" s="46" t="str">
        <f>IF($B17="","",SUMIF('12F'!$Q:$Q,$B17,'12F'!$T:$T))</f>
        <v/>
      </c>
      <c r="J17" s="46" t="str">
        <f>IF($B17="","",SUMIF('13M'!$Q:$Q,$B17,'13M'!$T:$T))</f>
        <v/>
      </c>
      <c r="K17" s="46" t="str">
        <f>IF($B17="","",SUMIF('15F'!$Q:$Q,$B17,'15F'!$T:$T))</f>
        <v/>
      </c>
      <c r="L17" s="46" t="str">
        <f>IF($B17="","",SUMIF('15M'!$Q:$Q,$B17,'15M'!$T:$T))</f>
        <v/>
      </c>
      <c r="M17" s="46" t="str">
        <f>IF($B17="","",SUMIF('18F'!$Q:$Q,$B17,'18F'!$T:$T))</f>
        <v/>
      </c>
      <c r="N17" s="46" t="str">
        <f>IF($B17="","",SUMIF('18M'!$Q:$Q,$B17,'18M'!$T:$T))</f>
        <v/>
      </c>
      <c r="O17" s="40"/>
      <c r="P17" s="41" t="str">
        <f t="shared" si="2"/>
        <v/>
      </c>
      <c r="Q17" s="41" t="str">
        <f t="shared" si="0"/>
        <v/>
      </c>
      <c r="R17" s="47" t="str">
        <f t="shared" si="3"/>
        <v/>
      </c>
      <c r="S17" s="41" t="str">
        <f t="shared" si="4"/>
        <v/>
      </c>
      <c r="T17" s="51">
        <v>11</v>
      </c>
      <c r="V17" s="42" t="str">
        <f t="shared" si="5"/>
        <v/>
      </c>
      <c r="W17" s="43" t="str">
        <f t="shared" si="6"/>
        <v/>
      </c>
      <c r="X17" s="44" t="str">
        <f t="shared" si="1"/>
        <v/>
      </c>
      <c r="Y17" s="48" t="str">
        <f t="shared" si="7"/>
        <v/>
      </c>
    </row>
    <row r="18" spans="2:25" ht="24.75" customHeight="1" x14ac:dyDescent="0.25">
      <c r="B18" s="39"/>
      <c r="C18" s="46" t="str">
        <f>IF($B18="","",SUMIF('07F'!Q:Q,$B18,'07F'!T:T))</f>
        <v/>
      </c>
      <c r="D18" s="46" t="str">
        <f>IF($B18="","",SUMIF('07M'!$Q:$Q,$B18,'07M'!$T:$T))</f>
        <v/>
      </c>
      <c r="E18" s="46" t="str">
        <f>IF($B18="","",SUMIF('09F'!$Q:$Q,$B18,'09F'!$T:$T))</f>
        <v/>
      </c>
      <c r="F18" s="46" t="str">
        <f>IF($B18="","",SUMIF('09M'!$Q:$Q,$B18,'09M'!$T:$T))</f>
        <v/>
      </c>
      <c r="G18" s="46" t="str">
        <f>IF($B18="","",SUMIF('11F'!$Q:$Q,$B18,'11F'!$T:$T))</f>
        <v/>
      </c>
      <c r="H18" s="46" t="str">
        <f>IF($B18="","",SUMIF('11M'!$Q:$Q,$B18,'11M'!$T:$T))</f>
        <v/>
      </c>
      <c r="I18" s="46" t="str">
        <f>IF($B18="","",SUMIF('12F'!$Q:$Q,$B18,'12F'!$T:$T))</f>
        <v/>
      </c>
      <c r="J18" s="46" t="str">
        <f>IF($B18="","",SUMIF('13M'!$Q:$Q,$B18,'13M'!$T:$T))</f>
        <v/>
      </c>
      <c r="K18" s="46" t="str">
        <f>IF($B18="","",SUMIF('15F'!$Q:$Q,$B18,'15F'!$T:$T))</f>
        <v/>
      </c>
      <c r="L18" s="46" t="str">
        <f>IF($B18="","",SUMIF('15M'!$Q:$Q,$B18,'15M'!$T:$T))</f>
        <v/>
      </c>
      <c r="M18" s="46" t="str">
        <f>IF($B18="","",SUMIF('18F'!$Q:$Q,$B18,'18F'!$T:$T))</f>
        <v/>
      </c>
      <c r="N18" s="46" t="str">
        <f>IF($B18="","",SUMIF('18M'!$Q:$Q,$B18,'18M'!$T:$T))</f>
        <v/>
      </c>
      <c r="O18" s="40"/>
      <c r="P18" s="41" t="str">
        <f t="shared" si="2"/>
        <v/>
      </c>
      <c r="Q18" s="41" t="str">
        <f t="shared" si="0"/>
        <v/>
      </c>
      <c r="R18" s="47" t="str">
        <f t="shared" si="3"/>
        <v/>
      </c>
      <c r="S18" s="41" t="str">
        <f t="shared" si="4"/>
        <v/>
      </c>
      <c r="T18" s="51">
        <v>12</v>
      </c>
      <c r="V18" s="42" t="str">
        <f t="shared" si="5"/>
        <v/>
      </c>
      <c r="W18" s="43" t="str">
        <f t="shared" si="6"/>
        <v/>
      </c>
      <c r="X18" s="44" t="str">
        <f t="shared" si="1"/>
        <v/>
      </c>
      <c r="Y18" s="48" t="str">
        <f t="shared" si="7"/>
        <v/>
      </c>
    </row>
    <row r="19" spans="2:25" ht="24.75" customHeight="1" x14ac:dyDescent="0.25">
      <c r="B19" s="39"/>
      <c r="C19" s="46" t="str">
        <f>IF($B19="","",SUMIF('07F'!Q:Q,$B19,'07F'!T:T))</f>
        <v/>
      </c>
      <c r="D19" s="46" t="str">
        <f>IF($B19="","",SUMIF('07M'!$Q:$Q,$B19,'07M'!$T:$T))</f>
        <v/>
      </c>
      <c r="E19" s="46" t="str">
        <f>IF($B19="","",SUMIF('09F'!$Q:$Q,$B19,'09F'!$T:$T))</f>
        <v/>
      </c>
      <c r="F19" s="46" t="str">
        <f>IF($B19="","",SUMIF('09M'!$Q:$Q,$B19,'09M'!$T:$T))</f>
        <v/>
      </c>
      <c r="G19" s="46" t="str">
        <f>IF($B19="","",SUMIF('11F'!$Q:$Q,$B19,'11F'!$T:$T))</f>
        <v/>
      </c>
      <c r="H19" s="46" t="str">
        <f>IF($B19="","",SUMIF('11M'!$Q:$Q,$B19,'11M'!$T:$T))</f>
        <v/>
      </c>
      <c r="I19" s="46" t="str">
        <f>IF($B19="","",SUMIF('12F'!$Q:$Q,$B19,'12F'!$T:$T))</f>
        <v/>
      </c>
      <c r="J19" s="46" t="str">
        <f>IF($B19="","",SUMIF('13M'!$Q:$Q,$B19,'13M'!$T:$T))</f>
        <v/>
      </c>
      <c r="K19" s="46" t="str">
        <f>IF($B19="","",SUMIF('15F'!$Q:$Q,$B19,'15F'!$T:$T))</f>
        <v/>
      </c>
      <c r="L19" s="46" t="str">
        <f>IF($B19="","",SUMIF('15M'!$Q:$Q,$B19,'15M'!$T:$T))</f>
        <v/>
      </c>
      <c r="M19" s="46" t="str">
        <f>IF($B19="","",SUMIF('18F'!$Q:$Q,$B19,'18F'!$T:$T))</f>
        <v/>
      </c>
      <c r="N19" s="46" t="str">
        <f>IF($B19="","",SUMIF('18M'!$Q:$Q,$B19,'18M'!$T:$T))</f>
        <v/>
      </c>
      <c r="O19" s="40"/>
      <c r="P19" s="41" t="str">
        <f t="shared" si="2"/>
        <v/>
      </c>
      <c r="Q19" s="41" t="str">
        <f t="shared" si="0"/>
        <v/>
      </c>
      <c r="R19" s="47" t="str">
        <f t="shared" si="3"/>
        <v/>
      </c>
      <c r="S19" s="41" t="str">
        <f t="shared" si="4"/>
        <v/>
      </c>
      <c r="T19" s="51">
        <v>13</v>
      </c>
      <c r="V19" s="42" t="str">
        <f t="shared" si="5"/>
        <v/>
      </c>
      <c r="W19" s="43" t="str">
        <f t="shared" si="6"/>
        <v/>
      </c>
      <c r="X19" s="44" t="str">
        <f t="shared" si="1"/>
        <v/>
      </c>
      <c r="Y19" s="48" t="str">
        <f t="shared" si="7"/>
        <v/>
      </c>
    </row>
    <row r="20" spans="2:25" ht="24.75" customHeight="1" x14ac:dyDescent="0.25">
      <c r="B20" s="39"/>
      <c r="C20" s="46" t="str">
        <f>IF($B20="","",SUMIF('07F'!Q:Q,$B20,'07F'!T:T))</f>
        <v/>
      </c>
      <c r="D20" s="46" t="str">
        <f>IF($B20="","",SUMIF('07M'!$Q:$Q,$B20,'07M'!$T:$T))</f>
        <v/>
      </c>
      <c r="E20" s="46" t="str">
        <f>IF($B20="","",SUMIF('09F'!$Q:$Q,$B20,'09F'!$T:$T))</f>
        <v/>
      </c>
      <c r="F20" s="46" t="str">
        <f>IF($B20="","",SUMIF('09M'!$Q:$Q,$B20,'09M'!$T:$T))</f>
        <v/>
      </c>
      <c r="G20" s="46" t="str">
        <f>IF($B20="","",SUMIF('11F'!$Q:$Q,$B20,'11F'!$T:$T))</f>
        <v/>
      </c>
      <c r="H20" s="46" t="str">
        <f>IF($B20="","",SUMIF('11M'!$Q:$Q,$B20,'11M'!$T:$T))</f>
        <v/>
      </c>
      <c r="I20" s="46" t="str">
        <f>IF($B20="","",SUMIF('12F'!$Q:$Q,$B20,'12F'!$T:$T))</f>
        <v/>
      </c>
      <c r="J20" s="46" t="str">
        <f>IF($B20="","",SUMIF('13M'!$Q:$Q,$B20,'13M'!$T:$T))</f>
        <v/>
      </c>
      <c r="K20" s="46" t="str">
        <f>IF($B20="","",SUMIF('15F'!$Q:$Q,$B20,'15F'!$T:$T))</f>
        <v/>
      </c>
      <c r="L20" s="46" t="str">
        <f>IF($B20="","",SUMIF('15M'!$Q:$Q,$B20,'15M'!$T:$T))</f>
        <v/>
      </c>
      <c r="M20" s="46" t="str">
        <f>IF($B20="","",SUMIF('18F'!$Q:$Q,$B20,'18F'!$T:$T))</f>
        <v/>
      </c>
      <c r="N20" s="46" t="str">
        <f>IF($B20="","",SUMIF('18M'!$Q:$Q,$B20,'18M'!$T:$T))</f>
        <v/>
      </c>
      <c r="O20" s="40"/>
      <c r="P20" s="41" t="str">
        <f t="shared" si="2"/>
        <v/>
      </c>
      <c r="Q20" s="41" t="str">
        <f t="shared" si="0"/>
        <v/>
      </c>
      <c r="R20" s="47" t="str">
        <f t="shared" si="3"/>
        <v/>
      </c>
      <c r="S20" s="41" t="str">
        <f t="shared" si="4"/>
        <v/>
      </c>
      <c r="T20" s="51">
        <v>14</v>
      </c>
      <c r="V20" s="42" t="str">
        <f t="shared" si="5"/>
        <v/>
      </c>
      <c r="W20" s="43" t="str">
        <f t="shared" si="6"/>
        <v/>
      </c>
      <c r="X20" s="44" t="str">
        <f t="shared" si="1"/>
        <v/>
      </c>
      <c r="Y20" s="48" t="str">
        <f t="shared" si="7"/>
        <v/>
      </c>
    </row>
    <row r="21" spans="2:25" ht="24.75" customHeight="1" x14ac:dyDescent="0.25">
      <c r="B21" s="39"/>
      <c r="C21" s="46" t="str">
        <f>IF($B21="","",SUMIF('07F'!Q:Q,$B21,'07F'!T:T))</f>
        <v/>
      </c>
      <c r="D21" s="46" t="str">
        <f>IF($B21="","",SUMIF('07M'!$Q:$Q,$B21,'07M'!$T:$T))</f>
        <v/>
      </c>
      <c r="E21" s="46" t="str">
        <f>IF($B21="","",SUMIF('09F'!$Q:$Q,$B21,'09F'!$T:$T))</f>
        <v/>
      </c>
      <c r="F21" s="46" t="str">
        <f>IF($B21="","",SUMIF('09M'!$Q:$Q,$B21,'09M'!$T:$T))</f>
        <v/>
      </c>
      <c r="G21" s="46" t="str">
        <f>IF($B21="","",SUMIF('11F'!$Q:$Q,$B21,'11F'!$T:$T))</f>
        <v/>
      </c>
      <c r="H21" s="46" t="str">
        <f>IF($B21="","",SUMIF('11M'!$Q:$Q,$B21,'11M'!$T:$T))</f>
        <v/>
      </c>
      <c r="I21" s="46" t="str">
        <f>IF($B21="","",SUMIF('12F'!$Q:$Q,$B21,'12F'!$T:$T))</f>
        <v/>
      </c>
      <c r="J21" s="46" t="str">
        <f>IF($B21="","",SUMIF('13M'!$Q:$Q,$B21,'13M'!$T:$T))</f>
        <v/>
      </c>
      <c r="K21" s="46" t="str">
        <f>IF($B21="","",SUMIF('15F'!$Q:$Q,$B21,'15F'!$T:$T))</f>
        <v/>
      </c>
      <c r="L21" s="46" t="str">
        <f>IF($B21="","",SUMIF('15M'!$Q:$Q,$B21,'15M'!$T:$T))</f>
        <v/>
      </c>
      <c r="M21" s="46" t="str">
        <f>IF($B21="","",SUMIF('18F'!$Q:$Q,$B21,'18F'!$T:$T))</f>
        <v/>
      </c>
      <c r="N21" s="46" t="str">
        <f>IF($B21="","",SUMIF('18M'!$Q:$Q,$B21,'18M'!$T:$T))</f>
        <v/>
      </c>
      <c r="O21" s="40"/>
      <c r="P21" s="41" t="str">
        <f t="shared" si="2"/>
        <v/>
      </c>
      <c r="Q21" s="41" t="str">
        <f t="shared" si="0"/>
        <v/>
      </c>
      <c r="R21" s="47" t="str">
        <f t="shared" si="3"/>
        <v/>
      </c>
      <c r="S21" s="41" t="str">
        <f t="shared" si="4"/>
        <v/>
      </c>
      <c r="T21" s="51">
        <v>15</v>
      </c>
      <c r="V21" s="42" t="str">
        <f t="shared" si="5"/>
        <v/>
      </c>
      <c r="W21" s="43" t="str">
        <f t="shared" si="6"/>
        <v/>
      </c>
      <c r="X21" s="44" t="str">
        <f t="shared" si="1"/>
        <v/>
      </c>
      <c r="Y21" s="48" t="str">
        <f t="shared" si="7"/>
        <v/>
      </c>
    </row>
    <row r="22" spans="2:25" ht="24.75" customHeight="1" x14ac:dyDescent="0.25">
      <c r="B22" s="39"/>
      <c r="C22" s="46" t="str">
        <f>IF($B22="","",SUMIF('07F'!Q:Q,$B22,'07F'!T:T))</f>
        <v/>
      </c>
      <c r="D22" s="46" t="str">
        <f>IF($B22="","",SUMIF('07M'!$Q:$Q,$B22,'07M'!$T:$T))</f>
        <v/>
      </c>
      <c r="E22" s="46" t="str">
        <f>IF($B22="","",SUMIF('09F'!$Q:$Q,$B22,'09F'!$T:$T))</f>
        <v/>
      </c>
      <c r="F22" s="46" t="str">
        <f>IF($B22="","",SUMIF('09M'!$Q:$Q,$B22,'09M'!$T:$T))</f>
        <v/>
      </c>
      <c r="G22" s="46" t="str">
        <f>IF($B22="","",SUMIF('11F'!$Q:$Q,$B22,'11F'!$T:$T))</f>
        <v/>
      </c>
      <c r="H22" s="46" t="str">
        <f>IF($B22="","",SUMIF('11M'!$Q:$Q,$B22,'11M'!$T:$T))</f>
        <v/>
      </c>
      <c r="I22" s="46" t="str">
        <f>IF($B22="","",SUMIF('12F'!$Q:$Q,$B22,'12F'!$T:$T))</f>
        <v/>
      </c>
      <c r="J22" s="46" t="str">
        <f>IF($B22="","",SUMIF('13M'!$Q:$Q,$B22,'13M'!$T:$T))</f>
        <v/>
      </c>
      <c r="K22" s="46" t="str">
        <f>IF($B22="","",SUMIF('15F'!$Q:$Q,$B22,'15F'!$T:$T))</f>
        <v/>
      </c>
      <c r="L22" s="46" t="str">
        <f>IF($B22="","",SUMIF('15M'!$Q:$Q,$B22,'15M'!$T:$T))</f>
        <v/>
      </c>
      <c r="M22" s="46" t="str">
        <f>IF($B22="","",SUMIF('18F'!$Q:$Q,$B22,'18F'!$T:$T))</f>
        <v/>
      </c>
      <c r="N22" s="46" t="str">
        <f>IF($B22="","",SUMIF('18M'!$Q:$Q,$B22,'18M'!$T:$T))</f>
        <v/>
      </c>
      <c r="O22" s="40"/>
      <c r="P22" s="41" t="str">
        <f t="shared" si="2"/>
        <v/>
      </c>
      <c r="Q22" s="41" t="str">
        <f t="shared" si="0"/>
        <v/>
      </c>
      <c r="R22" s="47" t="str">
        <f t="shared" si="3"/>
        <v/>
      </c>
      <c r="S22" s="41" t="str">
        <f t="shared" si="4"/>
        <v/>
      </c>
      <c r="T22" s="51">
        <v>16</v>
      </c>
      <c r="V22" s="42" t="str">
        <f t="shared" si="5"/>
        <v/>
      </c>
      <c r="W22" s="43" t="str">
        <f t="shared" si="6"/>
        <v/>
      </c>
      <c r="X22" s="44" t="str">
        <f t="shared" si="1"/>
        <v/>
      </c>
      <c r="Y22" s="48" t="str">
        <f t="shared" si="7"/>
        <v/>
      </c>
    </row>
    <row r="23" spans="2:25" ht="24.75" customHeight="1" x14ac:dyDescent="0.25">
      <c r="B23" s="39"/>
      <c r="C23" s="46" t="str">
        <f>IF($B23="","",SUMIF('07F'!Q:Q,$B23,'07F'!T:T))</f>
        <v/>
      </c>
      <c r="D23" s="46" t="str">
        <f>IF($B23="","",SUMIF('07M'!$Q:$Q,$B23,'07M'!$T:$T))</f>
        <v/>
      </c>
      <c r="E23" s="46" t="str">
        <f>IF($B23="","",SUMIF('09F'!$Q:$Q,$B23,'09F'!$T:$T))</f>
        <v/>
      </c>
      <c r="F23" s="46" t="str">
        <f>IF($B23="","",SUMIF('09M'!$Q:$Q,$B23,'09M'!$T:$T))</f>
        <v/>
      </c>
      <c r="G23" s="46" t="str">
        <f>IF($B23="","",SUMIF('11F'!$Q:$Q,$B23,'11F'!$T:$T))</f>
        <v/>
      </c>
      <c r="H23" s="46" t="str">
        <f>IF($B23="","",SUMIF('11M'!$Q:$Q,$B23,'11M'!$T:$T))</f>
        <v/>
      </c>
      <c r="I23" s="46" t="str">
        <f>IF($B23="","",SUMIF('12F'!$Q:$Q,$B23,'12F'!$T:$T))</f>
        <v/>
      </c>
      <c r="J23" s="46" t="str">
        <f>IF($B23="","",SUMIF('13M'!$Q:$Q,$B23,'13M'!$T:$T))</f>
        <v/>
      </c>
      <c r="K23" s="46" t="str">
        <f>IF($B23="","",SUMIF('15F'!$Q:$Q,$B23,'15F'!$T:$T))</f>
        <v/>
      </c>
      <c r="L23" s="46" t="str">
        <f>IF($B23="","",SUMIF('15M'!$Q:$Q,$B23,'15M'!$T:$T))</f>
        <v/>
      </c>
      <c r="M23" s="46" t="str">
        <f>IF($B23="","",SUMIF('18F'!$Q:$Q,$B23,'18F'!$T:$T))</f>
        <v/>
      </c>
      <c r="N23" s="46" t="str">
        <f>IF($B23="","",SUMIF('18M'!$Q:$Q,$B23,'18M'!$T:$T))</f>
        <v/>
      </c>
      <c r="O23" s="40"/>
      <c r="P23" s="41" t="str">
        <f t="shared" si="2"/>
        <v/>
      </c>
      <c r="Q23" s="41" t="str">
        <f t="shared" si="0"/>
        <v/>
      </c>
      <c r="R23" s="47" t="str">
        <f t="shared" si="3"/>
        <v/>
      </c>
      <c r="S23" s="41" t="str">
        <f t="shared" si="4"/>
        <v/>
      </c>
      <c r="T23" s="51">
        <v>17</v>
      </c>
      <c r="V23" s="42" t="str">
        <f t="shared" si="5"/>
        <v/>
      </c>
      <c r="W23" s="43" t="str">
        <f t="shared" si="6"/>
        <v/>
      </c>
      <c r="X23" s="44" t="str">
        <f t="shared" si="1"/>
        <v/>
      </c>
      <c r="Y23" s="48" t="str">
        <f t="shared" si="7"/>
        <v/>
      </c>
    </row>
    <row r="24" spans="2:25" ht="24.75" customHeight="1" x14ac:dyDescent="0.25">
      <c r="B24" s="39"/>
      <c r="C24" s="46" t="str">
        <f>IF($B24="","",SUMIF('07F'!Q:Q,$B24,'07F'!T:T))</f>
        <v/>
      </c>
      <c r="D24" s="46" t="str">
        <f>IF($B24="","",SUMIF('07M'!$Q:$Q,$B24,'07M'!$T:$T))</f>
        <v/>
      </c>
      <c r="E24" s="46" t="str">
        <f>IF($B24="","",SUMIF('09F'!$Q:$Q,$B24,'09F'!$T:$T))</f>
        <v/>
      </c>
      <c r="F24" s="46" t="str">
        <f>IF($B24="","",SUMIF('09M'!$Q:$Q,$B24,'09M'!$T:$T))</f>
        <v/>
      </c>
      <c r="G24" s="46" t="str">
        <f>IF($B24="","",SUMIF('11F'!$Q:$Q,$B24,'11F'!$T:$T))</f>
        <v/>
      </c>
      <c r="H24" s="46" t="str">
        <f>IF($B24="","",SUMIF('11M'!$Q:$Q,$B24,'11M'!$T:$T))</f>
        <v/>
      </c>
      <c r="I24" s="46" t="str">
        <f>IF($B24="","",SUMIF('12F'!$Q:$Q,$B24,'12F'!$T:$T))</f>
        <v/>
      </c>
      <c r="J24" s="46" t="str">
        <f>IF($B24="","",SUMIF('13M'!$Q:$Q,$B24,'13M'!$T:$T))</f>
        <v/>
      </c>
      <c r="K24" s="46" t="str">
        <f>IF($B24="","",SUMIF('15F'!$Q:$Q,$B24,'15F'!$T:$T))</f>
        <v/>
      </c>
      <c r="L24" s="46" t="str">
        <f>IF($B24="","",SUMIF('15M'!$Q:$Q,$B24,'15M'!$T:$T))</f>
        <v/>
      </c>
      <c r="M24" s="46" t="str">
        <f>IF($B24="","",SUMIF('18F'!$Q:$Q,$B24,'18F'!$T:$T))</f>
        <v/>
      </c>
      <c r="N24" s="46" t="str">
        <f>IF($B24="","",SUMIF('18M'!$Q:$Q,$B24,'18M'!$T:$T))</f>
        <v/>
      </c>
      <c r="O24" s="40"/>
      <c r="P24" s="41" t="str">
        <f t="shared" si="2"/>
        <v/>
      </c>
      <c r="Q24" s="41" t="str">
        <f t="shared" si="0"/>
        <v/>
      </c>
      <c r="R24" s="47" t="str">
        <f t="shared" si="3"/>
        <v/>
      </c>
      <c r="S24" s="41" t="str">
        <f t="shared" si="4"/>
        <v/>
      </c>
      <c r="T24" s="51">
        <v>18</v>
      </c>
      <c r="V24" s="42" t="str">
        <f t="shared" si="5"/>
        <v/>
      </c>
      <c r="W24" s="43" t="str">
        <f t="shared" si="6"/>
        <v/>
      </c>
      <c r="X24" s="44" t="str">
        <f t="shared" si="1"/>
        <v/>
      </c>
      <c r="Y24" s="48" t="str">
        <f t="shared" si="7"/>
        <v/>
      </c>
    </row>
    <row r="25" spans="2:25" ht="24.75" customHeight="1" x14ac:dyDescent="0.25">
      <c r="B25" s="39"/>
      <c r="C25" s="46" t="str">
        <f>IF($B25="","",SUMIF('07F'!Q:Q,$B25,'07F'!T:T))</f>
        <v/>
      </c>
      <c r="D25" s="46" t="str">
        <f>IF($B25="","",SUMIF('07M'!$Q:$Q,$B25,'07M'!$T:$T))</f>
        <v/>
      </c>
      <c r="E25" s="46" t="str">
        <f>IF($B25="","",SUMIF('09F'!$Q:$Q,$B25,'09F'!$T:$T))</f>
        <v/>
      </c>
      <c r="F25" s="46" t="str">
        <f>IF($B25="","",SUMIF('09M'!$Q:$Q,$B25,'09M'!$T:$T))</f>
        <v/>
      </c>
      <c r="G25" s="46" t="str">
        <f>IF($B25="","",SUMIF('11F'!$Q:$Q,$B25,'11F'!$T:$T))</f>
        <v/>
      </c>
      <c r="H25" s="46" t="str">
        <f>IF($B25="","",SUMIF('11M'!$Q:$Q,$B25,'11M'!$T:$T))</f>
        <v/>
      </c>
      <c r="I25" s="46" t="str">
        <f>IF($B25="","",SUMIF('12F'!$Q:$Q,$B25,'12F'!$T:$T))</f>
        <v/>
      </c>
      <c r="J25" s="46" t="str">
        <f>IF($B25="","",SUMIF('13M'!$Q:$Q,$B25,'13M'!$T:$T))</f>
        <v/>
      </c>
      <c r="K25" s="46" t="str">
        <f>IF($B25="","",SUMIF('15F'!$Q:$Q,$B25,'15F'!$T:$T))</f>
        <v/>
      </c>
      <c r="L25" s="46" t="str">
        <f>IF($B25="","",SUMIF('15M'!$Q:$Q,$B25,'15M'!$T:$T))</f>
        <v/>
      </c>
      <c r="M25" s="46" t="str">
        <f>IF($B25="","",SUMIF('18F'!$Q:$Q,$B25,'18F'!$T:$T))</f>
        <v/>
      </c>
      <c r="N25" s="46" t="str">
        <f>IF($B25="","",SUMIF('18M'!$Q:$Q,$B25,'18M'!$T:$T))</f>
        <v/>
      </c>
      <c r="O25" s="40"/>
      <c r="P25" s="41" t="str">
        <f t="shared" si="2"/>
        <v/>
      </c>
      <c r="Q25" s="41" t="str">
        <f t="shared" si="0"/>
        <v/>
      </c>
      <c r="R25" s="47" t="str">
        <f t="shared" si="3"/>
        <v/>
      </c>
      <c r="S25" s="41" t="str">
        <f t="shared" si="4"/>
        <v/>
      </c>
      <c r="T25" s="51">
        <v>19</v>
      </c>
      <c r="V25" s="42" t="str">
        <f t="shared" si="5"/>
        <v/>
      </c>
      <c r="W25" s="43" t="str">
        <f t="shared" si="6"/>
        <v/>
      </c>
      <c r="X25" s="44" t="str">
        <f t="shared" si="1"/>
        <v/>
      </c>
      <c r="Y25" s="48" t="str">
        <f t="shared" si="7"/>
        <v/>
      </c>
    </row>
    <row r="26" spans="2:25" ht="24.75" customHeight="1" x14ac:dyDescent="0.25">
      <c r="B26" s="39"/>
      <c r="C26" s="46" t="str">
        <f>IF($B26="","",SUMIF('07F'!Q:Q,$B26,'07F'!T:T))</f>
        <v/>
      </c>
      <c r="D26" s="46" t="str">
        <f>IF($B26="","",SUMIF('07M'!$Q:$Q,$B26,'07M'!$T:$T))</f>
        <v/>
      </c>
      <c r="E26" s="46" t="str">
        <f>IF($B26="","",SUMIF('09F'!$Q:$Q,$B26,'09F'!$T:$T))</f>
        <v/>
      </c>
      <c r="F26" s="46" t="str">
        <f>IF($B26="","",SUMIF('09M'!$Q:$Q,$B26,'09M'!$T:$T))</f>
        <v/>
      </c>
      <c r="G26" s="46" t="str">
        <f>IF($B26="","",SUMIF('11F'!$Q:$Q,$B26,'11F'!$T:$T))</f>
        <v/>
      </c>
      <c r="H26" s="46" t="str">
        <f>IF($B26="","",SUMIF('11M'!$Q:$Q,$B26,'11M'!$T:$T))</f>
        <v/>
      </c>
      <c r="I26" s="46" t="str">
        <f>IF($B26="","",SUMIF('12F'!$Q:$Q,$B26,'12F'!$T:$T))</f>
        <v/>
      </c>
      <c r="J26" s="46" t="str">
        <f>IF($B26="","",SUMIF('13M'!$Q:$Q,$B26,'13M'!$T:$T))</f>
        <v/>
      </c>
      <c r="K26" s="46" t="str">
        <f>IF($B26="","",SUMIF('15F'!$Q:$Q,$B26,'15F'!$T:$T))</f>
        <v/>
      </c>
      <c r="L26" s="46" t="str">
        <f>IF($B26="","",SUMIF('15M'!$Q:$Q,$B26,'15M'!$T:$T))</f>
        <v/>
      </c>
      <c r="M26" s="46" t="str">
        <f>IF($B26="","",SUMIF('18F'!$Q:$Q,$B26,'18F'!$T:$T))</f>
        <v/>
      </c>
      <c r="N26" s="46" t="str">
        <f>IF($B26="","",SUMIF('18M'!$Q:$Q,$B26,'18M'!$T:$T))</f>
        <v/>
      </c>
      <c r="O26" s="40"/>
      <c r="P26" s="41" t="str">
        <f t="shared" si="2"/>
        <v/>
      </c>
      <c r="Q26" s="41" t="str">
        <f t="shared" si="0"/>
        <v/>
      </c>
      <c r="R26" s="47" t="str">
        <f t="shared" si="3"/>
        <v/>
      </c>
      <c r="S26" s="41" t="str">
        <f t="shared" si="4"/>
        <v/>
      </c>
      <c r="T26" s="51">
        <v>20</v>
      </c>
      <c r="V26" s="42" t="str">
        <f t="shared" si="5"/>
        <v/>
      </c>
      <c r="W26" s="43" t="str">
        <f t="shared" si="6"/>
        <v/>
      </c>
      <c r="X26" s="44" t="str">
        <f t="shared" si="1"/>
        <v/>
      </c>
      <c r="Y26" s="48" t="str">
        <f t="shared" si="7"/>
        <v/>
      </c>
    </row>
    <row r="27" spans="2:25" ht="24.75" customHeight="1" x14ac:dyDescent="0.25">
      <c r="B27" s="39"/>
      <c r="C27" s="46" t="str">
        <f>IF($B27="","",SUMIF('07F'!Q:Q,$B27,'07F'!T:T))</f>
        <v/>
      </c>
      <c r="D27" s="46" t="str">
        <f>IF($B27="","",SUMIF('07M'!$Q:$Q,$B27,'07M'!$T:$T))</f>
        <v/>
      </c>
      <c r="E27" s="46" t="str">
        <f>IF($B27="","",SUMIF('09F'!$Q:$Q,$B27,'09F'!$T:$T))</f>
        <v/>
      </c>
      <c r="F27" s="46" t="str">
        <f>IF($B27="","",SUMIF('09M'!$Q:$Q,$B27,'09M'!$T:$T))</f>
        <v/>
      </c>
      <c r="G27" s="46" t="str">
        <f>IF($B27="","",SUMIF('11F'!$Q:$Q,$B27,'11F'!$T:$T))</f>
        <v/>
      </c>
      <c r="H27" s="46" t="str">
        <f>IF($B27="","",SUMIF('11M'!$Q:$Q,$B27,'11M'!$T:$T))</f>
        <v/>
      </c>
      <c r="I27" s="46" t="str">
        <f>IF($B27="","",SUMIF('12F'!$Q:$Q,$B27,'12F'!$T:$T))</f>
        <v/>
      </c>
      <c r="J27" s="46" t="str">
        <f>IF($B27="","",SUMIF('13M'!$Q:$Q,$B27,'13M'!$T:$T))</f>
        <v/>
      </c>
      <c r="K27" s="46" t="str">
        <f>IF($B27="","",SUMIF('15F'!$Q:$Q,$B27,'15F'!$T:$T))</f>
        <v/>
      </c>
      <c r="L27" s="46" t="str">
        <f>IF($B27="","",SUMIF('15M'!$Q:$Q,$B27,'15M'!$T:$T))</f>
        <v/>
      </c>
      <c r="M27" s="46" t="str">
        <f>IF($B27="","",SUMIF('18F'!$Q:$Q,$B27,'18F'!$T:$T))</f>
        <v/>
      </c>
      <c r="N27" s="46" t="str">
        <f>IF($B27="","",SUMIF('18M'!$Q:$Q,$B27,'18M'!$T:$T))</f>
        <v/>
      </c>
      <c r="O27" s="40"/>
      <c r="P27" s="41" t="str">
        <f t="shared" si="2"/>
        <v/>
      </c>
      <c r="Q27" s="41" t="str">
        <f t="shared" si="0"/>
        <v/>
      </c>
      <c r="R27" s="47" t="str">
        <f t="shared" si="3"/>
        <v/>
      </c>
      <c r="S27" s="41" t="str">
        <f t="shared" si="4"/>
        <v/>
      </c>
      <c r="T27" s="51">
        <v>21</v>
      </c>
      <c r="V27" s="42" t="str">
        <f t="shared" si="5"/>
        <v/>
      </c>
      <c r="W27" s="43" t="str">
        <f t="shared" si="6"/>
        <v/>
      </c>
      <c r="X27" s="44" t="str">
        <f t="shared" si="1"/>
        <v/>
      </c>
      <c r="Y27" s="48" t="str">
        <f t="shared" si="7"/>
        <v/>
      </c>
    </row>
    <row r="28" spans="2:25" ht="24.75" customHeight="1" x14ac:dyDescent="0.25">
      <c r="B28" s="39"/>
      <c r="C28" s="46" t="str">
        <f>IF($B28="","",SUMIF('07F'!Q:Q,$B28,'07F'!T:T))</f>
        <v/>
      </c>
      <c r="D28" s="46" t="str">
        <f>IF($B28="","",SUMIF('07M'!$Q:$Q,$B28,'07M'!$T:$T))</f>
        <v/>
      </c>
      <c r="E28" s="46" t="str">
        <f>IF($B28="","",SUMIF('09F'!$Q:$Q,$B28,'09F'!$T:$T))</f>
        <v/>
      </c>
      <c r="F28" s="46" t="str">
        <f>IF($B28="","",SUMIF('09M'!$Q:$Q,$B28,'09M'!$T:$T))</f>
        <v/>
      </c>
      <c r="G28" s="46" t="str">
        <f>IF($B28="","",SUMIF('11F'!$Q:$Q,$B28,'11F'!$T:$T))</f>
        <v/>
      </c>
      <c r="H28" s="46" t="str">
        <f>IF($B28="","",SUMIF('11M'!$Q:$Q,$B28,'11M'!$T:$T))</f>
        <v/>
      </c>
      <c r="I28" s="46" t="str">
        <f>IF($B28="","",SUMIF('12F'!$Q:$Q,$B28,'12F'!$T:$T))</f>
        <v/>
      </c>
      <c r="J28" s="46" t="str">
        <f>IF($B28="","",SUMIF('13M'!$Q:$Q,$B28,'13M'!$T:$T))</f>
        <v/>
      </c>
      <c r="K28" s="46" t="str">
        <f>IF($B28="","",SUMIF('15F'!$Q:$Q,$B28,'15F'!$T:$T))</f>
        <v/>
      </c>
      <c r="L28" s="46" t="str">
        <f>IF($B28="","",SUMIF('15M'!$Q:$Q,$B28,'15M'!$T:$T))</f>
        <v/>
      </c>
      <c r="M28" s="46" t="str">
        <f>IF($B28="","",SUMIF('18F'!$Q:$Q,$B28,'18F'!$T:$T))</f>
        <v/>
      </c>
      <c r="N28" s="46" t="str">
        <f>IF($B28="","",SUMIF('18M'!$Q:$Q,$B28,'18M'!$T:$T))</f>
        <v/>
      </c>
      <c r="O28" s="40"/>
      <c r="P28" s="41" t="str">
        <f t="shared" si="2"/>
        <v/>
      </c>
      <c r="Q28" s="41" t="str">
        <f t="shared" si="0"/>
        <v/>
      </c>
      <c r="R28" s="47" t="str">
        <f t="shared" si="3"/>
        <v/>
      </c>
      <c r="S28" s="41" t="str">
        <f t="shared" si="4"/>
        <v/>
      </c>
      <c r="T28" s="51">
        <v>22</v>
      </c>
      <c r="V28" s="42" t="str">
        <f t="shared" si="5"/>
        <v/>
      </c>
      <c r="W28" s="43" t="str">
        <f t="shared" si="6"/>
        <v/>
      </c>
      <c r="X28" s="44" t="str">
        <f t="shared" si="1"/>
        <v/>
      </c>
      <c r="Y28" s="48" t="str">
        <f t="shared" si="7"/>
        <v/>
      </c>
    </row>
    <row r="29" spans="2:25" ht="24.75" customHeight="1" x14ac:dyDescent="0.25">
      <c r="B29" s="39"/>
      <c r="C29" s="46" t="str">
        <f>IF($B29="","",SUMIF('07F'!Q:Q,$B29,'07F'!T:T))</f>
        <v/>
      </c>
      <c r="D29" s="46" t="str">
        <f>IF($B29="","",SUMIF('07M'!$Q:$Q,$B29,'07M'!$T:$T))</f>
        <v/>
      </c>
      <c r="E29" s="46" t="str">
        <f>IF($B29="","",SUMIF('09F'!$Q:$Q,$B29,'09F'!$T:$T))</f>
        <v/>
      </c>
      <c r="F29" s="46" t="str">
        <f>IF($B29="","",SUMIF('09M'!$Q:$Q,$B29,'09M'!$T:$T))</f>
        <v/>
      </c>
      <c r="G29" s="46" t="str">
        <f>IF($B29="","",SUMIF('11F'!$Q:$Q,$B29,'11F'!$T:$T))</f>
        <v/>
      </c>
      <c r="H29" s="46" t="str">
        <f>IF($B29="","",SUMIF('11M'!$Q:$Q,$B29,'11M'!$T:$T))</f>
        <v/>
      </c>
      <c r="I29" s="46" t="str">
        <f>IF($B29="","",SUMIF('12F'!$Q:$Q,$B29,'12F'!$T:$T))</f>
        <v/>
      </c>
      <c r="J29" s="46" t="str">
        <f>IF($B29="","",SUMIF('13M'!$Q:$Q,$B29,'13M'!$T:$T))</f>
        <v/>
      </c>
      <c r="K29" s="46" t="str">
        <f>IF($B29="","",SUMIF('15F'!$Q:$Q,$B29,'15F'!$T:$T))</f>
        <v/>
      </c>
      <c r="L29" s="46" t="str">
        <f>IF($B29="","",SUMIF('15M'!$Q:$Q,$B29,'15M'!$T:$T))</f>
        <v/>
      </c>
      <c r="M29" s="46" t="str">
        <f>IF($B29="","",SUMIF('18F'!$Q:$Q,$B29,'18F'!$T:$T))</f>
        <v/>
      </c>
      <c r="N29" s="46" t="str">
        <f>IF($B29="","",SUMIF('18M'!$Q:$Q,$B29,'18M'!$T:$T))</f>
        <v/>
      </c>
      <c r="O29" s="40"/>
      <c r="P29" s="41" t="str">
        <f t="shared" si="2"/>
        <v/>
      </c>
      <c r="Q29" s="41" t="str">
        <f t="shared" si="0"/>
        <v/>
      </c>
      <c r="R29" s="47" t="str">
        <f t="shared" si="3"/>
        <v/>
      </c>
      <c r="S29" s="41" t="str">
        <f t="shared" si="4"/>
        <v/>
      </c>
      <c r="T29" s="51">
        <v>23</v>
      </c>
      <c r="V29" s="42" t="str">
        <f t="shared" si="5"/>
        <v/>
      </c>
      <c r="W29" s="43" t="str">
        <f t="shared" si="6"/>
        <v/>
      </c>
      <c r="X29" s="44" t="str">
        <f t="shared" si="1"/>
        <v/>
      </c>
      <c r="Y29" s="48" t="str">
        <f t="shared" si="7"/>
        <v/>
      </c>
    </row>
    <row r="30" spans="2:25" ht="24.75" customHeight="1" x14ac:dyDescent="0.25">
      <c r="B30" s="39"/>
      <c r="C30" s="46" t="str">
        <f>IF($B30="","",SUMIF('07F'!Q:Q,$B30,'07F'!T:T))</f>
        <v/>
      </c>
      <c r="D30" s="46" t="str">
        <f>IF($B30="","",SUMIF('07M'!$Q:$Q,$B30,'07M'!$T:$T))</f>
        <v/>
      </c>
      <c r="E30" s="46" t="str">
        <f>IF($B30="","",SUMIF('09F'!$Q:$Q,$B30,'09F'!$T:$T))</f>
        <v/>
      </c>
      <c r="F30" s="46" t="str">
        <f>IF($B30="","",SUMIF('09M'!$Q:$Q,$B30,'09M'!$T:$T))</f>
        <v/>
      </c>
      <c r="G30" s="46" t="str">
        <f>IF($B30="","",SUMIF('11F'!$Q:$Q,$B30,'11F'!$T:$T))</f>
        <v/>
      </c>
      <c r="H30" s="46" t="str">
        <f>IF($B30="","",SUMIF('11M'!$Q:$Q,$B30,'11M'!$T:$T))</f>
        <v/>
      </c>
      <c r="I30" s="46" t="str">
        <f>IF($B30="","",SUMIF('12F'!$Q:$Q,$B30,'12F'!$T:$T))</f>
        <v/>
      </c>
      <c r="J30" s="46" t="str">
        <f>IF($B30="","",SUMIF('13M'!$Q:$Q,$B30,'13M'!$T:$T))</f>
        <v/>
      </c>
      <c r="K30" s="46" t="str">
        <f>IF($B30="","",SUMIF('15F'!$Q:$Q,$B30,'15F'!$T:$T))</f>
        <v/>
      </c>
      <c r="L30" s="46" t="str">
        <f>IF($B30="","",SUMIF('15M'!$Q:$Q,$B30,'15M'!$T:$T))</f>
        <v/>
      </c>
      <c r="M30" s="46" t="str">
        <f>IF($B30="","",SUMIF('18F'!$Q:$Q,$B30,'18F'!$T:$T))</f>
        <v/>
      </c>
      <c r="N30" s="46" t="str">
        <f>IF($B30="","",SUMIF('18M'!$Q:$Q,$B30,'18M'!$T:$T))</f>
        <v/>
      </c>
      <c r="O30" s="40"/>
      <c r="P30" s="41" t="str">
        <f t="shared" si="2"/>
        <v/>
      </c>
      <c r="Q30" s="41" t="str">
        <f t="shared" si="0"/>
        <v/>
      </c>
      <c r="R30" s="47" t="str">
        <f t="shared" si="3"/>
        <v/>
      </c>
      <c r="S30" s="41" t="str">
        <f t="shared" si="4"/>
        <v/>
      </c>
      <c r="T30" s="51">
        <v>24</v>
      </c>
      <c r="V30" s="42" t="str">
        <f t="shared" si="5"/>
        <v/>
      </c>
      <c r="W30" s="43" t="str">
        <f t="shared" si="6"/>
        <v/>
      </c>
      <c r="X30" s="44" t="str">
        <f t="shared" si="1"/>
        <v/>
      </c>
      <c r="Y30" s="48" t="str">
        <f t="shared" si="7"/>
        <v/>
      </c>
    </row>
    <row r="31" spans="2:25" ht="24.75" customHeight="1" x14ac:dyDescent="0.25">
      <c r="B31" s="39"/>
      <c r="C31" s="46" t="str">
        <f>IF($B31="","",SUMIF('07F'!Q:Q,$B31,'07F'!T:T))</f>
        <v/>
      </c>
      <c r="D31" s="46" t="str">
        <f>IF($B31="","",SUMIF('07M'!$Q:$Q,$B31,'07M'!$T:$T))</f>
        <v/>
      </c>
      <c r="E31" s="46" t="str">
        <f>IF($B31="","",SUMIF('09F'!$Q:$Q,$B31,'09F'!$T:$T))</f>
        <v/>
      </c>
      <c r="F31" s="46" t="str">
        <f>IF($B31="","",SUMIF('09M'!$Q:$Q,$B31,'09M'!$T:$T))</f>
        <v/>
      </c>
      <c r="G31" s="46" t="str">
        <f>IF($B31="","",SUMIF('11F'!$Q:$Q,$B31,'11F'!$T:$T))</f>
        <v/>
      </c>
      <c r="H31" s="46" t="str">
        <f>IF($B31="","",SUMIF('11M'!$Q:$Q,$B31,'11M'!$T:$T))</f>
        <v/>
      </c>
      <c r="I31" s="46" t="str">
        <f>IF($B31="","",SUMIF('12F'!$Q:$Q,$B31,'12F'!$T:$T))</f>
        <v/>
      </c>
      <c r="J31" s="46" t="str">
        <f>IF($B31="","",SUMIF('13M'!$Q:$Q,$B31,'13M'!$T:$T))</f>
        <v/>
      </c>
      <c r="K31" s="46" t="str">
        <f>IF($B31="","",SUMIF('15F'!$Q:$Q,$B31,'15F'!$T:$T))</f>
        <v/>
      </c>
      <c r="L31" s="46" t="str">
        <f>IF($B31="","",SUMIF('15M'!$Q:$Q,$B31,'15M'!$T:$T))</f>
        <v/>
      </c>
      <c r="M31" s="46" t="str">
        <f>IF($B31="","",SUMIF('18F'!$Q:$Q,$B31,'18F'!$T:$T))</f>
        <v/>
      </c>
      <c r="N31" s="46" t="str">
        <f>IF($B31="","",SUMIF('18M'!$Q:$Q,$B31,'18M'!$T:$T))</f>
        <v/>
      </c>
      <c r="O31" s="40"/>
      <c r="P31" s="41" t="str">
        <f t="shared" si="2"/>
        <v/>
      </c>
      <c r="Q31" s="41" t="str">
        <f t="shared" si="0"/>
        <v/>
      </c>
      <c r="R31" s="47" t="str">
        <f t="shared" si="3"/>
        <v/>
      </c>
      <c r="S31" s="41" t="str">
        <f t="shared" si="4"/>
        <v/>
      </c>
      <c r="T31" s="51">
        <v>25</v>
      </c>
      <c r="V31" s="42" t="str">
        <f t="shared" si="5"/>
        <v/>
      </c>
      <c r="W31" s="43" t="str">
        <f t="shared" si="6"/>
        <v/>
      </c>
      <c r="X31" s="44" t="str">
        <f t="shared" si="1"/>
        <v/>
      </c>
      <c r="Y31" s="48" t="str">
        <f t="shared" si="7"/>
        <v/>
      </c>
    </row>
    <row r="32" spans="2:25" ht="24.75" customHeight="1" x14ac:dyDescent="0.25">
      <c r="B32" s="39"/>
      <c r="C32" s="46" t="str">
        <f>IF($B32="","",SUMIF('07F'!Q:Q,$B32,'07F'!T:T))</f>
        <v/>
      </c>
      <c r="D32" s="46" t="str">
        <f>IF($B32="","",SUMIF('07M'!$Q:$Q,$B32,'07M'!$T:$T))</f>
        <v/>
      </c>
      <c r="E32" s="46" t="str">
        <f>IF($B32="","",SUMIF('09F'!$Q:$Q,$B32,'09F'!$T:$T))</f>
        <v/>
      </c>
      <c r="F32" s="46" t="str">
        <f>IF($B32="","",SUMIF('09M'!$Q:$Q,$B32,'09M'!$T:$T))</f>
        <v/>
      </c>
      <c r="G32" s="46" t="str">
        <f>IF($B32="","",SUMIF('11F'!$Q:$Q,$B32,'11F'!$T:$T))</f>
        <v/>
      </c>
      <c r="H32" s="46" t="str">
        <f>IF($B32="","",SUMIF('11M'!$Q:$Q,$B32,'11M'!$T:$T))</f>
        <v/>
      </c>
      <c r="I32" s="46" t="str">
        <f>IF($B32="","",SUMIF('12F'!$Q:$Q,$B32,'12F'!$T:$T))</f>
        <v/>
      </c>
      <c r="J32" s="46" t="str">
        <f>IF($B32="","",SUMIF('13M'!$Q:$Q,$B32,'13M'!$T:$T))</f>
        <v/>
      </c>
      <c r="K32" s="46" t="str">
        <f>IF($B32="","",SUMIF('15F'!$Q:$Q,$B32,'15F'!$T:$T))</f>
        <v/>
      </c>
      <c r="L32" s="46" t="str">
        <f>IF($B32="","",SUMIF('15M'!$Q:$Q,$B32,'15M'!$T:$T))</f>
        <v/>
      </c>
      <c r="M32" s="46" t="str">
        <f>IF($B32="","",SUMIF('18F'!$Q:$Q,$B32,'18F'!$T:$T))</f>
        <v/>
      </c>
      <c r="N32" s="46" t="str">
        <f>IF($B32="","",SUMIF('18M'!$Q:$Q,$B32,'18M'!$T:$T))</f>
        <v/>
      </c>
      <c r="O32" s="40"/>
      <c r="P32" s="41" t="str">
        <f t="shared" si="2"/>
        <v/>
      </c>
      <c r="Q32" s="41" t="str">
        <f t="shared" si="0"/>
        <v/>
      </c>
      <c r="R32" s="47" t="str">
        <f t="shared" si="3"/>
        <v/>
      </c>
      <c r="S32" s="41" t="str">
        <f t="shared" si="4"/>
        <v/>
      </c>
      <c r="T32" s="51">
        <v>26</v>
      </c>
      <c r="V32" s="42" t="str">
        <f t="shared" si="5"/>
        <v/>
      </c>
      <c r="W32" s="43" t="str">
        <f t="shared" si="6"/>
        <v/>
      </c>
      <c r="X32" s="44" t="str">
        <f t="shared" si="1"/>
        <v/>
      </c>
      <c r="Y32" s="48" t="str">
        <f t="shared" si="7"/>
        <v/>
      </c>
    </row>
    <row r="33" spans="2:25" ht="24.75" customHeight="1" x14ac:dyDescent="0.25">
      <c r="B33" s="39"/>
      <c r="C33" s="46" t="str">
        <f>IF($B33="","",SUMIF('07F'!Q:Q,$B33,'07F'!T:T))</f>
        <v/>
      </c>
      <c r="D33" s="46" t="str">
        <f>IF($B33="","",SUMIF('07M'!$Q:$Q,$B33,'07M'!$T:$T))</f>
        <v/>
      </c>
      <c r="E33" s="46" t="str">
        <f>IF($B33="","",SUMIF('09F'!$Q:$Q,$B33,'09F'!$T:$T))</f>
        <v/>
      </c>
      <c r="F33" s="46" t="str">
        <f>IF($B33="","",SUMIF('09M'!$Q:$Q,$B33,'09M'!$T:$T))</f>
        <v/>
      </c>
      <c r="G33" s="46" t="str">
        <f>IF($B33="","",SUMIF('11F'!$Q:$Q,$B33,'11F'!$T:$T))</f>
        <v/>
      </c>
      <c r="H33" s="46" t="str">
        <f>IF($B33="","",SUMIF('11M'!$Q:$Q,$B33,'11M'!$T:$T))</f>
        <v/>
      </c>
      <c r="I33" s="46" t="str">
        <f>IF($B33="","",SUMIF('12F'!$Q:$Q,$B33,'12F'!$T:$T))</f>
        <v/>
      </c>
      <c r="J33" s="46" t="str">
        <f>IF($B33="","",SUMIF('13M'!$Q:$Q,$B33,'13M'!$T:$T))</f>
        <v/>
      </c>
      <c r="K33" s="46" t="str">
        <f>IF($B33="","",SUMIF('15F'!$Q:$Q,$B33,'15F'!$T:$T))</f>
        <v/>
      </c>
      <c r="L33" s="46" t="str">
        <f>IF($B33="","",SUMIF('15M'!$Q:$Q,$B33,'15M'!$T:$T))</f>
        <v/>
      </c>
      <c r="M33" s="46" t="str">
        <f>IF($B33="","",SUMIF('18F'!$Q:$Q,$B33,'18F'!$T:$T))</f>
        <v/>
      </c>
      <c r="N33" s="46" t="str">
        <f>IF($B33="","",SUMIF('18M'!$Q:$Q,$B33,'18M'!$T:$T))</f>
        <v/>
      </c>
      <c r="O33" s="40"/>
      <c r="P33" s="41" t="str">
        <f t="shared" si="2"/>
        <v/>
      </c>
      <c r="Q33" s="41" t="str">
        <f t="shared" si="0"/>
        <v/>
      </c>
      <c r="R33" s="47" t="str">
        <f t="shared" si="3"/>
        <v/>
      </c>
      <c r="S33" s="41" t="str">
        <f t="shared" si="4"/>
        <v/>
      </c>
      <c r="T33" s="51">
        <v>27</v>
      </c>
      <c r="V33" s="42" t="str">
        <f t="shared" si="5"/>
        <v/>
      </c>
      <c r="W33" s="43" t="str">
        <f t="shared" si="6"/>
        <v/>
      </c>
      <c r="X33" s="44" t="str">
        <f t="shared" si="1"/>
        <v/>
      </c>
      <c r="Y33" s="48" t="str">
        <f t="shared" si="7"/>
        <v/>
      </c>
    </row>
    <row r="34" spans="2:25" ht="24.75" customHeight="1" x14ac:dyDescent="0.25">
      <c r="B34" s="39"/>
      <c r="C34" s="46" t="str">
        <f>IF($B34="","",SUMIF('07F'!Q:Q,$B34,'07F'!T:T))</f>
        <v/>
      </c>
      <c r="D34" s="46" t="str">
        <f>IF($B34="","",SUMIF('07M'!$Q:$Q,$B34,'07M'!$T:$T))</f>
        <v/>
      </c>
      <c r="E34" s="46" t="str">
        <f>IF($B34="","",SUMIF('09F'!$Q:$Q,$B34,'09F'!$T:$T))</f>
        <v/>
      </c>
      <c r="F34" s="46" t="str">
        <f>IF($B34="","",SUMIF('09M'!$Q:$Q,$B34,'09M'!$T:$T))</f>
        <v/>
      </c>
      <c r="G34" s="46" t="str">
        <f>IF($B34="","",SUMIF('11F'!$Q:$Q,$B34,'11F'!$T:$T))</f>
        <v/>
      </c>
      <c r="H34" s="46" t="str">
        <f>IF($B34="","",SUMIF('11M'!$Q:$Q,$B34,'11M'!$T:$T))</f>
        <v/>
      </c>
      <c r="I34" s="46" t="str">
        <f>IF($B34="","",SUMIF('12F'!$Q:$Q,$B34,'12F'!$T:$T))</f>
        <v/>
      </c>
      <c r="J34" s="46" t="str">
        <f>IF($B34="","",SUMIF('13M'!$Q:$Q,$B34,'13M'!$T:$T))</f>
        <v/>
      </c>
      <c r="K34" s="46" t="str">
        <f>IF($B34="","",SUMIF('15F'!$Q:$Q,$B34,'15F'!$T:$T))</f>
        <v/>
      </c>
      <c r="L34" s="46" t="str">
        <f>IF($B34="","",SUMIF('15M'!$Q:$Q,$B34,'15M'!$T:$T))</f>
        <v/>
      </c>
      <c r="M34" s="46" t="str">
        <f>IF($B34="","",SUMIF('18F'!$Q:$Q,$B34,'18F'!$T:$T))</f>
        <v/>
      </c>
      <c r="N34" s="46" t="str">
        <f>IF($B34="","",SUMIF('18M'!$Q:$Q,$B34,'18M'!$T:$T))</f>
        <v/>
      </c>
      <c r="O34" s="40"/>
      <c r="P34" s="41" t="str">
        <f t="shared" si="2"/>
        <v/>
      </c>
      <c r="Q34" s="41" t="str">
        <f t="shared" si="0"/>
        <v/>
      </c>
      <c r="R34" s="47" t="str">
        <f t="shared" si="3"/>
        <v/>
      </c>
      <c r="S34" s="41" t="str">
        <f t="shared" si="4"/>
        <v/>
      </c>
      <c r="T34" s="51">
        <v>28</v>
      </c>
      <c r="V34" s="42" t="str">
        <f t="shared" si="5"/>
        <v/>
      </c>
      <c r="W34" s="43" t="str">
        <f t="shared" si="6"/>
        <v/>
      </c>
      <c r="X34" s="44" t="str">
        <f t="shared" si="1"/>
        <v/>
      </c>
      <c r="Y34" s="48" t="str">
        <f t="shared" si="7"/>
        <v/>
      </c>
    </row>
    <row r="35" spans="2:25" ht="24.75" customHeight="1" x14ac:dyDescent="0.25">
      <c r="B35" s="39"/>
      <c r="C35" s="46" t="str">
        <f>IF($B35="","",SUMIF('07F'!Q:Q,$B35,'07F'!T:T))</f>
        <v/>
      </c>
      <c r="D35" s="46" t="str">
        <f>IF($B35="","",SUMIF('07M'!$Q:$Q,$B35,'07M'!$T:$T))</f>
        <v/>
      </c>
      <c r="E35" s="46" t="str">
        <f>IF($B35="","",SUMIF('09F'!$Q:$Q,$B35,'09F'!$T:$T))</f>
        <v/>
      </c>
      <c r="F35" s="46" t="str">
        <f>IF($B35="","",SUMIF('09M'!$Q:$Q,$B35,'09M'!$T:$T))</f>
        <v/>
      </c>
      <c r="G35" s="46" t="str">
        <f>IF($B35="","",SUMIF('11F'!$Q:$Q,$B35,'11F'!$T:$T))</f>
        <v/>
      </c>
      <c r="H35" s="46" t="str">
        <f>IF($B35="","",SUMIF('11M'!$Q:$Q,$B35,'11M'!$T:$T))</f>
        <v/>
      </c>
      <c r="I35" s="46" t="str">
        <f>IF($B35="","",SUMIF('12F'!$Q:$Q,$B35,'12F'!$T:$T))</f>
        <v/>
      </c>
      <c r="J35" s="46" t="str">
        <f>IF($B35="","",SUMIF('13M'!$Q:$Q,$B35,'13M'!$T:$T))</f>
        <v/>
      </c>
      <c r="K35" s="46" t="str">
        <f>IF($B35="","",SUMIF('15F'!$Q:$Q,$B35,'15F'!$T:$T))</f>
        <v/>
      </c>
      <c r="L35" s="46" t="str">
        <f>IF($B35="","",SUMIF('15M'!$Q:$Q,$B35,'15M'!$T:$T))</f>
        <v/>
      </c>
      <c r="M35" s="46" t="str">
        <f>IF($B35="","",SUMIF('18F'!$Q:$Q,$B35,'18F'!$T:$T))</f>
        <v/>
      </c>
      <c r="N35" s="46" t="str">
        <f>IF($B35="","",SUMIF('18M'!$Q:$Q,$B35,'18M'!$T:$T))</f>
        <v/>
      </c>
      <c r="O35" s="40"/>
      <c r="P35" s="41" t="str">
        <f t="shared" si="2"/>
        <v/>
      </c>
      <c r="Q35" s="41" t="str">
        <f t="shared" si="0"/>
        <v/>
      </c>
      <c r="R35" s="47" t="str">
        <f t="shared" si="3"/>
        <v/>
      </c>
      <c r="S35" s="41" t="str">
        <f t="shared" si="4"/>
        <v/>
      </c>
      <c r="T35" s="51">
        <v>29</v>
      </c>
      <c r="V35" s="42" t="str">
        <f t="shared" si="5"/>
        <v/>
      </c>
      <c r="W35" s="43" t="str">
        <f t="shared" si="6"/>
        <v/>
      </c>
      <c r="X35" s="44" t="str">
        <f t="shared" si="1"/>
        <v/>
      </c>
      <c r="Y35" s="48" t="str">
        <f t="shared" si="7"/>
        <v/>
      </c>
    </row>
    <row r="36" spans="2:25" ht="24.75" customHeight="1" x14ac:dyDescent="0.25">
      <c r="B36" s="39"/>
      <c r="C36" s="46" t="str">
        <f>IF($B36="","",SUMIF('07F'!Q:Q,$B36,'07F'!T:T))</f>
        <v/>
      </c>
      <c r="D36" s="46" t="str">
        <f>IF($B36="","",SUMIF('07M'!$Q:$Q,$B36,'07M'!$T:$T))</f>
        <v/>
      </c>
      <c r="E36" s="46" t="str">
        <f>IF($B36="","",SUMIF('09F'!$Q:$Q,$B36,'09F'!$T:$T))</f>
        <v/>
      </c>
      <c r="F36" s="46" t="str">
        <f>IF($B36="","",SUMIF('09M'!$Q:$Q,$B36,'09M'!$T:$T))</f>
        <v/>
      </c>
      <c r="G36" s="46" t="str">
        <f>IF($B36="","",SUMIF('11F'!$Q:$Q,$B36,'11F'!$T:$T))</f>
        <v/>
      </c>
      <c r="H36" s="46" t="str">
        <f>IF($B36="","",SUMIF('11M'!$Q:$Q,$B36,'11M'!$T:$T))</f>
        <v/>
      </c>
      <c r="I36" s="46" t="str">
        <f>IF($B36="","",SUMIF('12F'!$Q:$Q,$B36,'12F'!$T:$T))</f>
        <v/>
      </c>
      <c r="J36" s="46" t="str">
        <f>IF($B36="","",SUMIF('13M'!$Q:$Q,$B36,'13M'!$T:$T))</f>
        <v/>
      </c>
      <c r="K36" s="46" t="str">
        <f>IF($B36="","",SUMIF('15F'!$Q:$Q,$B36,'15F'!$T:$T))</f>
        <v/>
      </c>
      <c r="L36" s="46" t="str">
        <f>IF($B36="","",SUMIF('15M'!$Q:$Q,$B36,'15M'!$T:$T))</f>
        <v/>
      </c>
      <c r="M36" s="46" t="str">
        <f>IF($B36="","",SUMIF('18F'!$Q:$Q,$B36,'18F'!$T:$T))</f>
        <v/>
      </c>
      <c r="N36" s="46" t="str">
        <f>IF($B36="","",SUMIF('18M'!$Q:$Q,$B36,'18M'!$T:$T))</f>
        <v/>
      </c>
      <c r="O36" s="40"/>
      <c r="P36" s="41" t="str">
        <f t="shared" si="2"/>
        <v/>
      </c>
      <c r="Q36" s="41" t="str">
        <f t="shared" si="0"/>
        <v/>
      </c>
      <c r="R36" s="47" t="str">
        <f t="shared" si="3"/>
        <v/>
      </c>
      <c r="S36" s="41" t="str">
        <f t="shared" si="4"/>
        <v/>
      </c>
      <c r="T36" s="51">
        <v>30</v>
      </c>
      <c r="V36" s="42" t="str">
        <f t="shared" si="5"/>
        <v/>
      </c>
      <c r="W36" s="43" t="str">
        <f t="shared" si="6"/>
        <v/>
      </c>
      <c r="X36" s="44" t="str">
        <f t="shared" si="1"/>
        <v/>
      </c>
      <c r="Y36" s="48" t="str">
        <f t="shared" si="7"/>
        <v/>
      </c>
    </row>
  </sheetData>
  <mergeCells count="6">
    <mergeCell ref="R4:R5"/>
    <mergeCell ref="V4:Y5"/>
    <mergeCell ref="B2:Y3"/>
    <mergeCell ref="B4:B5"/>
    <mergeCell ref="E4:F4"/>
    <mergeCell ref="C4:D4"/>
  </mergeCells>
  <phoneticPr fontId="3" type="noConversion"/>
  <printOptions horizontalCentered="1"/>
  <pageMargins left="0.39370078740157483" right="0.39370078740157483" top="0.39370078740157483" bottom="0.39370078740157483" header="0" footer="0"/>
  <pageSetup paperSize="9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LISTAS!$B$5:$B$32</xm:f>
          </x14:formula1>
          <xm:sqref>B7:B36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1">
    <tabColor theme="0" tint="-0.249977111117893"/>
  </sheetPr>
  <dimension ref="B1:J304"/>
  <sheetViews>
    <sheetView showGridLines="0" workbookViewId="0">
      <selection activeCell="F18" sqref="F18"/>
    </sheetView>
  </sheetViews>
  <sheetFormatPr defaultRowHeight="15" x14ac:dyDescent="0.25"/>
  <cols>
    <col min="1" max="1" width="1.5703125" customWidth="1"/>
    <col min="2" max="2" width="42.85546875" style="30" bestFit="1" customWidth="1"/>
    <col min="3" max="3" width="2.7109375" customWidth="1"/>
    <col min="4" max="4" width="26.85546875" bestFit="1" customWidth="1"/>
    <col min="5" max="5" width="2.7109375" customWidth="1"/>
    <col min="6" max="6" width="43.7109375" style="70" customWidth="1"/>
    <col min="7" max="7" width="42" customWidth="1"/>
    <col min="8" max="8" width="16.140625" hidden="1" customWidth="1"/>
    <col min="9" max="9" width="20.7109375" customWidth="1"/>
    <col min="10" max="10" width="15.85546875" hidden="1" customWidth="1"/>
    <col min="12" max="12" width="2.7109375" customWidth="1"/>
  </cols>
  <sheetData>
    <row r="1" spans="2:10" ht="8.25" customHeight="1" x14ac:dyDescent="0.25"/>
    <row r="2" spans="2:10" ht="28.5" customHeight="1" x14ac:dyDescent="0.25">
      <c r="F2" s="93" t="s">
        <v>19</v>
      </c>
      <c r="G2" s="94"/>
      <c r="H2" s="94"/>
      <c r="I2" s="94"/>
      <c r="J2" s="94"/>
    </row>
    <row r="3" spans="2:10" x14ac:dyDescent="0.25">
      <c r="B3" s="91" t="s">
        <v>18</v>
      </c>
      <c r="D3" s="95" t="s">
        <v>2</v>
      </c>
      <c r="F3" s="96" t="s">
        <v>0</v>
      </c>
      <c r="G3" s="91" t="s">
        <v>1</v>
      </c>
      <c r="H3" s="91" t="s">
        <v>15</v>
      </c>
      <c r="I3" s="91" t="s">
        <v>15</v>
      </c>
      <c r="J3" s="91" t="s">
        <v>41</v>
      </c>
    </row>
    <row r="4" spans="2:10" x14ac:dyDescent="0.25">
      <c r="B4" s="92"/>
      <c r="D4" s="95"/>
      <c r="F4" s="97"/>
      <c r="G4" s="92"/>
      <c r="H4" s="92"/>
      <c r="I4" s="92"/>
      <c r="J4" s="92"/>
    </row>
    <row r="5" spans="2:10" x14ac:dyDescent="0.25">
      <c r="B5" s="31" t="s">
        <v>54</v>
      </c>
      <c r="D5" s="31" t="s">
        <v>12</v>
      </c>
      <c r="F5" s="72" t="s">
        <v>50</v>
      </c>
      <c r="G5" s="73" t="s">
        <v>54</v>
      </c>
      <c r="H5" s="73"/>
      <c r="I5" s="73" t="s">
        <v>49</v>
      </c>
      <c r="J5" s="72"/>
    </row>
    <row r="6" spans="2:10" ht="15" customHeight="1" x14ac:dyDescent="0.25">
      <c r="B6" s="31" t="s">
        <v>44</v>
      </c>
      <c r="D6" s="31" t="s">
        <v>20</v>
      </c>
      <c r="F6" s="72" t="s">
        <v>51</v>
      </c>
      <c r="G6" s="73" t="s">
        <v>44</v>
      </c>
      <c r="H6" s="73"/>
      <c r="I6" s="73" t="s">
        <v>49</v>
      </c>
      <c r="J6" s="72"/>
    </row>
    <row r="7" spans="2:10" ht="15" customHeight="1" x14ac:dyDescent="0.25">
      <c r="B7" s="31" t="s">
        <v>55</v>
      </c>
      <c r="F7" s="72" t="s">
        <v>52</v>
      </c>
      <c r="G7" s="73" t="s">
        <v>55</v>
      </c>
      <c r="H7" s="73"/>
      <c r="I7" s="73" t="s">
        <v>49</v>
      </c>
      <c r="J7" s="72"/>
    </row>
    <row r="8" spans="2:10" x14ac:dyDescent="0.25">
      <c r="B8" s="31" t="s">
        <v>56</v>
      </c>
      <c r="F8" s="72" t="s">
        <v>53</v>
      </c>
      <c r="G8" s="73" t="s">
        <v>56</v>
      </c>
      <c r="H8" s="73"/>
      <c r="I8" s="73" t="s">
        <v>49</v>
      </c>
      <c r="J8" s="72"/>
    </row>
    <row r="9" spans="2:10" x14ac:dyDescent="0.25">
      <c r="B9" s="31" t="s">
        <v>57</v>
      </c>
      <c r="F9" s="72" t="s">
        <v>58</v>
      </c>
      <c r="G9" s="73" t="s">
        <v>57</v>
      </c>
      <c r="H9" s="73"/>
      <c r="I9" s="73" t="s">
        <v>43</v>
      </c>
      <c r="J9" s="72"/>
    </row>
    <row r="10" spans="2:10" ht="15" customHeight="1" x14ac:dyDescent="0.25">
      <c r="B10" s="31" t="s">
        <v>61</v>
      </c>
      <c r="F10" s="72" t="s">
        <v>59</v>
      </c>
      <c r="G10" s="73" t="s">
        <v>44</v>
      </c>
      <c r="H10" s="73"/>
      <c r="I10" s="73" t="s">
        <v>43</v>
      </c>
      <c r="J10" s="72"/>
    </row>
    <row r="11" spans="2:10" x14ac:dyDescent="0.25">
      <c r="B11" s="31"/>
      <c r="F11" s="72" t="s">
        <v>60</v>
      </c>
      <c r="G11" s="73" t="s">
        <v>55</v>
      </c>
      <c r="H11" s="73"/>
      <c r="I11" s="73" t="s">
        <v>43</v>
      </c>
      <c r="J11" s="72"/>
    </row>
    <row r="12" spans="2:10" x14ac:dyDescent="0.25">
      <c r="B12" s="31"/>
      <c r="F12" s="72" t="s">
        <v>62</v>
      </c>
      <c r="G12" s="73" t="s">
        <v>61</v>
      </c>
      <c r="H12" s="73"/>
      <c r="I12" s="73" t="s">
        <v>43</v>
      </c>
      <c r="J12" s="72"/>
    </row>
    <row r="13" spans="2:10" x14ac:dyDescent="0.25">
      <c r="B13" s="31"/>
      <c r="F13" s="72"/>
      <c r="G13" s="73"/>
      <c r="H13" s="73"/>
      <c r="I13" s="73"/>
      <c r="J13" s="72"/>
    </row>
    <row r="14" spans="2:10" x14ac:dyDescent="0.25">
      <c r="B14" s="31"/>
      <c r="F14" s="72"/>
      <c r="G14" s="73"/>
      <c r="H14" s="73"/>
      <c r="I14" s="73"/>
      <c r="J14" s="72"/>
    </row>
    <row r="15" spans="2:10" x14ac:dyDescent="0.25">
      <c r="B15" s="31"/>
      <c r="F15" s="72"/>
      <c r="G15" s="73"/>
      <c r="H15" s="73"/>
      <c r="I15" s="73"/>
      <c r="J15" s="72"/>
    </row>
    <row r="16" spans="2:10" x14ac:dyDescent="0.25">
      <c r="B16" s="31"/>
      <c r="F16" s="72"/>
      <c r="G16" s="73"/>
      <c r="H16" s="73"/>
      <c r="I16" s="73"/>
      <c r="J16" s="72"/>
    </row>
    <row r="17" spans="2:10" x14ac:dyDescent="0.25">
      <c r="B17" s="31"/>
      <c r="F17" s="72"/>
      <c r="G17" s="73"/>
      <c r="H17" s="73"/>
      <c r="I17" s="73"/>
      <c r="J17" s="72"/>
    </row>
    <row r="18" spans="2:10" x14ac:dyDescent="0.25">
      <c r="B18" s="31"/>
      <c r="F18" s="72"/>
      <c r="G18" s="73"/>
      <c r="H18" s="73"/>
      <c r="I18" s="73"/>
      <c r="J18" s="72"/>
    </row>
    <row r="19" spans="2:10" x14ac:dyDescent="0.25">
      <c r="B19" s="31"/>
      <c r="F19" s="72"/>
      <c r="G19" s="73"/>
      <c r="H19" s="73"/>
      <c r="I19" s="73"/>
      <c r="J19" s="72"/>
    </row>
    <row r="20" spans="2:10" x14ac:dyDescent="0.25">
      <c r="B20" s="31"/>
      <c r="F20" s="72"/>
      <c r="G20" s="73"/>
      <c r="H20" s="73"/>
      <c r="I20" s="73"/>
      <c r="J20" s="72"/>
    </row>
    <row r="21" spans="2:10" x14ac:dyDescent="0.25">
      <c r="B21" s="31"/>
      <c r="F21" s="72"/>
      <c r="G21" s="73"/>
      <c r="H21" s="73"/>
      <c r="I21" s="73"/>
      <c r="J21" s="72"/>
    </row>
    <row r="22" spans="2:10" x14ac:dyDescent="0.25">
      <c r="B22" s="31"/>
      <c r="F22" s="72"/>
      <c r="G22" s="73"/>
      <c r="H22" s="73"/>
      <c r="I22" s="73"/>
      <c r="J22" s="72"/>
    </row>
    <row r="23" spans="2:10" x14ac:dyDescent="0.25">
      <c r="B23" s="31"/>
      <c r="F23" s="72"/>
      <c r="G23" s="73"/>
      <c r="H23" s="73"/>
      <c r="I23" s="73"/>
      <c r="J23" s="72"/>
    </row>
    <row r="24" spans="2:10" x14ac:dyDescent="0.25">
      <c r="B24" s="31"/>
      <c r="F24" s="72"/>
      <c r="G24" s="73"/>
      <c r="H24" s="73"/>
      <c r="I24" s="73"/>
      <c r="J24" s="72"/>
    </row>
    <row r="25" spans="2:10" x14ac:dyDescent="0.25">
      <c r="B25" s="31"/>
      <c r="F25" s="72"/>
      <c r="G25" s="73"/>
      <c r="H25" s="73"/>
      <c r="I25" s="73"/>
      <c r="J25" s="72"/>
    </row>
    <row r="26" spans="2:10" x14ac:dyDescent="0.25">
      <c r="B26" s="31"/>
      <c r="F26" s="72"/>
      <c r="G26" s="73"/>
      <c r="H26" s="73"/>
      <c r="I26" s="73"/>
      <c r="J26" s="72"/>
    </row>
    <row r="27" spans="2:10" x14ac:dyDescent="0.25">
      <c r="B27" s="31"/>
      <c r="F27" s="72"/>
      <c r="G27" s="73"/>
      <c r="H27" s="73"/>
      <c r="I27" s="73"/>
      <c r="J27" s="72"/>
    </row>
    <row r="28" spans="2:10" x14ac:dyDescent="0.25">
      <c r="B28" s="31"/>
      <c r="F28" s="72"/>
      <c r="G28" s="73"/>
      <c r="H28" s="73"/>
      <c r="I28" s="73"/>
      <c r="J28" s="72"/>
    </row>
    <row r="29" spans="2:10" x14ac:dyDescent="0.25">
      <c r="B29" s="31"/>
      <c r="F29" s="72"/>
      <c r="G29" s="73"/>
      <c r="H29" s="73"/>
      <c r="I29" s="73"/>
      <c r="J29" s="72"/>
    </row>
    <row r="30" spans="2:10" x14ac:dyDescent="0.25">
      <c r="B30" s="31"/>
      <c r="F30" s="72"/>
      <c r="G30" s="73"/>
      <c r="H30" s="73"/>
      <c r="I30" s="73"/>
      <c r="J30" s="72"/>
    </row>
    <row r="31" spans="2:10" x14ac:dyDescent="0.25">
      <c r="B31" s="31"/>
      <c r="F31" s="72"/>
      <c r="G31" s="73"/>
      <c r="H31" s="73"/>
      <c r="I31" s="73"/>
      <c r="J31" s="72"/>
    </row>
    <row r="32" spans="2:10" x14ac:dyDescent="0.25">
      <c r="B32" s="31"/>
      <c r="F32" s="72"/>
      <c r="G32" s="73"/>
      <c r="H32" s="73"/>
      <c r="I32" s="73"/>
      <c r="J32" s="72"/>
    </row>
    <row r="33" spans="2:10" x14ac:dyDescent="0.25">
      <c r="B33"/>
      <c r="F33" s="72"/>
      <c r="G33" s="73"/>
      <c r="H33" s="73"/>
      <c r="I33" s="73"/>
      <c r="J33" s="72"/>
    </row>
    <row r="34" spans="2:10" x14ac:dyDescent="0.25">
      <c r="B34"/>
      <c r="F34" s="72"/>
      <c r="G34" s="73"/>
      <c r="H34" s="73"/>
      <c r="I34" s="73"/>
      <c r="J34" s="72"/>
    </row>
    <row r="35" spans="2:10" x14ac:dyDescent="0.25">
      <c r="B35"/>
      <c r="F35" s="72"/>
      <c r="G35" s="73"/>
      <c r="H35" s="73"/>
      <c r="I35" s="73"/>
      <c r="J35" s="72"/>
    </row>
    <row r="36" spans="2:10" x14ac:dyDescent="0.25">
      <c r="B36"/>
      <c r="F36" s="72"/>
      <c r="G36" s="73"/>
      <c r="H36" s="73"/>
      <c r="I36" s="73"/>
      <c r="J36" s="72"/>
    </row>
    <row r="37" spans="2:10" x14ac:dyDescent="0.25">
      <c r="B37"/>
      <c r="F37" s="72"/>
      <c r="G37" s="73"/>
      <c r="H37" s="73"/>
      <c r="I37" s="73"/>
      <c r="J37" s="72"/>
    </row>
    <row r="38" spans="2:10" x14ac:dyDescent="0.25">
      <c r="B38"/>
      <c r="F38" s="72"/>
      <c r="G38" s="73"/>
      <c r="H38" s="73"/>
      <c r="I38" s="73"/>
      <c r="J38" s="72"/>
    </row>
    <row r="39" spans="2:10" x14ac:dyDescent="0.25">
      <c r="B39"/>
      <c r="F39" s="72"/>
      <c r="G39" s="73"/>
      <c r="H39" s="73"/>
      <c r="I39" s="73"/>
      <c r="J39" s="72"/>
    </row>
    <row r="40" spans="2:10" x14ac:dyDescent="0.25">
      <c r="B40"/>
      <c r="F40" s="72"/>
      <c r="G40" s="73"/>
      <c r="H40" s="73"/>
      <c r="I40" s="73"/>
      <c r="J40" s="72"/>
    </row>
    <row r="41" spans="2:10" x14ac:dyDescent="0.25">
      <c r="B41"/>
      <c r="F41" s="72"/>
      <c r="G41" s="73"/>
      <c r="H41" s="73"/>
      <c r="I41" s="73"/>
      <c r="J41" s="72"/>
    </row>
    <row r="42" spans="2:10" x14ac:dyDescent="0.25">
      <c r="B42"/>
      <c r="F42" s="72"/>
      <c r="G42" s="73"/>
      <c r="H42" s="73"/>
      <c r="I42" s="73"/>
      <c r="J42" s="72"/>
    </row>
    <row r="43" spans="2:10" x14ac:dyDescent="0.25">
      <c r="B43"/>
      <c r="F43" s="72"/>
      <c r="G43" s="73"/>
      <c r="H43" s="73"/>
      <c r="I43" s="73"/>
      <c r="J43" s="72"/>
    </row>
    <row r="44" spans="2:10" x14ac:dyDescent="0.25">
      <c r="B44"/>
      <c r="F44" s="72"/>
      <c r="G44" s="73"/>
      <c r="H44" s="73"/>
      <c r="I44" s="73"/>
      <c r="J44" s="72"/>
    </row>
    <row r="45" spans="2:10" x14ac:dyDescent="0.25">
      <c r="B45"/>
      <c r="F45" s="72"/>
      <c r="G45" s="73"/>
      <c r="H45" s="73"/>
      <c r="I45" s="73"/>
      <c r="J45" s="72"/>
    </row>
    <row r="46" spans="2:10" x14ac:dyDescent="0.25">
      <c r="B46"/>
      <c r="F46" s="72"/>
      <c r="G46" s="73"/>
      <c r="H46" s="73"/>
      <c r="I46" s="73"/>
      <c r="J46" s="72"/>
    </row>
    <row r="47" spans="2:10" x14ac:dyDescent="0.25">
      <c r="B47"/>
      <c r="F47" s="72"/>
      <c r="G47" s="73"/>
      <c r="H47" s="73"/>
      <c r="I47" s="73"/>
      <c r="J47" s="72"/>
    </row>
    <row r="48" spans="2:10" x14ac:dyDescent="0.25">
      <c r="B48"/>
      <c r="F48" s="72"/>
      <c r="G48" s="73"/>
      <c r="H48" s="73"/>
      <c r="I48" s="73"/>
      <c r="J48" s="72"/>
    </row>
    <row r="49" spans="2:10" x14ac:dyDescent="0.25">
      <c r="B49"/>
      <c r="F49" s="72"/>
      <c r="G49" s="73"/>
      <c r="H49" s="73"/>
      <c r="I49" s="73"/>
      <c r="J49" s="72"/>
    </row>
    <row r="50" spans="2:10" x14ac:dyDescent="0.25">
      <c r="B50"/>
      <c r="F50" s="71"/>
      <c r="G50" s="31"/>
      <c r="H50" s="31"/>
      <c r="I50" s="31"/>
      <c r="J50" s="71"/>
    </row>
    <row r="51" spans="2:10" x14ac:dyDescent="0.25">
      <c r="B51"/>
      <c r="F51" s="71"/>
      <c r="G51" s="31"/>
      <c r="H51" s="31"/>
      <c r="I51" s="31"/>
      <c r="J51" s="71"/>
    </row>
    <row r="52" spans="2:10" x14ac:dyDescent="0.25">
      <c r="B52"/>
      <c r="F52" s="71"/>
      <c r="G52" s="31"/>
      <c r="H52" s="31"/>
      <c r="I52" s="31"/>
      <c r="J52" s="71"/>
    </row>
    <row r="53" spans="2:10" x14ac:dyDescent="0.25">
      <c r="B53"/>
      <c r="F53" s="71"/>
      <c r="G53" s="31"/>
      <c r="H53" s="31"/>
      <c r="I53" s="31"/>
      <c r="J53" s="71"/>
    </row>
    <row r="54" spans="2:10" x14ac:dyDescent="0.25">
      <c r="B54"/>
      <c r="F54" s="71"/>
      <c r="G54" s="31"/>
      <c r="H54" s="31"/>
      <c r="I54" s="31"/>
      <c r="J54" s="71"/>
    </row>
    <row r="55" spans="2:10" x14ac:dyDescent="0.25">
      <c r="B55"/>
      <c r="F55" s="71"/>
      <c r="G55" s="31"/>
      <c r="H55" s="31"/>
      <c r="I55" s="31"/>
      <c r="J55" s="71"/>
    </row>
    <row r="56" spans="2:10" x14ac:dyDescent="0.25">
      <c r="B56"/>
      <c r="F56" s="71"/>
      <c r="G56" s="31"/>
      <c r="H56" s="31"/>
      <c r="I56" s="31"/>
      <c r="J56" s="71"/>
    </row>
    <row r="57" spans="2:10" x14ac:dyDescent="0.25">
      <c r="B57"/>
      <c r="F57" s="71"/>
      <c r="G57" s="31"/>
      <c r="H57" s="31"/>
      <c r="I57" s="31"/>
      <c r="J57" s="71"/>
    </row>
    <row r="58" spans="2:10" x14ac:dyDescent="0.25">
      <c r="B58"/>
      <c r="F58" s="71"/>
      <c r="G58" s="31"/>
      <c r="H58" s="31"/>
      <c r="I58" s="31"/>
      <c r="J58" s="71"/>
    </row>
    <row r="59" spans="2:10" x14ac:dyDescent="0.25">
      <c r="B59"/>
      <c r="F59" s="71"/>
      <c r="G59" s="31"/>
      <c r="H59" s="31"/>
      <c r="I59" s="31"/>
      <c r="J59" s="71"/>
    </row>
    <row r="60" spans="2:10" x14ac:dyDescent="0.25">
      <c r="B60"/>
      <c r="F60" s="71"/>
      <c r="G60" s="31"/>
      <c r="H60" s="31"/>
      <c r="I60" s="31"/>
      <c r="J60" s="71"/>
    </row>
    <row r="61" spans="2:10" x14ac:dyDescent="0.25">
      <c r="B61"/>
      <c r="F61" s="71"/>
      <c r="G61" s="31"/>
      <c r="H61" s="31"/>
      <c r="I61" s="31"/>
      <c r="J61" s="71"/>
    </row>
    <row r="62" spans="2:10" x14ac:dyDescent="0.25">
      <c r="B62"/>
      <c r="F62" s="71"/>
      <c r="G62" s="31"/>
      <c r="H62" s="31"/>
      <c r="I62" s="31"/>
      <c r="J62" s="71"/>
    </row>
    <row r="63" spans="2:10" x14ac:dyDescent="0.25">
      <c r="B63"/>
      <c r="F63" s="71"/>
      <c r="G63" s="31"/>
      <c r="H63" s="31"/>
      <c r="I63" s="31"/>
      <c r="J63" s="71"/>
    </row>
    <row r="64" spans="2:10" x14ac:dyDescent="0.25">
      <c r="B64"/>
      <c r="F64" s="71"/>
      <c r="G64" s="31"/>
      <c r="H64" s="31"/>
      <c r="I64" s="31"/>
      <c r="J64" s="71"/>
    </row>
    <row r="65" spans="2:10" x14ac:dyDescent="0.25">
      <c r="B65"/>
      <c r="F65" s="71"/>
      <c r="G65" s="31"/>
      <c r="H65" s="31"/>
      <c r="I65" s="31"/>
      <c r="J65" s="71"/>
    </row>
    <row r="66" spans="2:10" x14ac:dyDescent="0.25">
      <c r="B66"/>
      <c r="F66" s="71"/>
      <c r="G66" s="31"/>
      <c r="H66" s="31"/>
      <c r="I66" s="31"/>
      <c r="J66" s="71"/>
    </row>
    <row r="67" spans="2:10" x14ac:dyDescent="0.25">
      <c r="B67"/>
      <c r="F67" s="71"/>
      <c r="G67" s="31"/>
      <c r="H67" s="31"/>
      <c r="I67" s="31"/>
      <c r="J67" s="71"/>
    </row>
    <row r="68" spans="2:10" x14ac:dyDescent="0.25">
      <c r="B68"/>
      <c r="F68" s="71"/>
      <c r="G68" s="31"/>
      <c r="H68" s="31"/>
      <c r="I68" s="31"/>
      <c r="J68" s="71"/>
    </row>
    <row r="69" spans="2:10" x14ac:dyDescent="0.25">
      <c r="B69"/>
      <c r="F69" s="71"/>
      <c r="G69" s="31"/>
      <c r="H69" s="31"/>
      <c r="I69" s="31"/>
      <c r="J69" s="71"/>
    </row>
    <row r="70" spans="2:10" x14ac:dyDescent="0.25">
      <c r="B70"/>
      <c r="F70" s="71"/>
      <c r="G70" s="31"/>
      <c r="H70" s="31"/>
      <c r="I70" s="31"/>
      <c r="J70" s="71"/>
    </row>
    <row r="71" spans="2:10" x14ac:dyDescent="0.25">
      <c r="B71"/>
      <c r="F71" s="71"/>
      <c r="G71" s="31"/>
      <c r="H71" s="31"/>
      <c r="I71" s="31"/>
      <c r="J71" s="71"/>
    </row>
    <row r="72" spans="2:10" x14ac:dyDescent="0.25">
      <c r="B72"/>
      <c r="F72" s="71"/>
      <c r="G72" s="31"/>
      <c r="H72" s="31"/>
      <c r="I72" s="31"/>
      <c r="J72" s="71"/>
    </row>
    <row r="73" spans="2:10" x14ac:dyDescent="0.25">
      <c r="B73"/>
      <c r="F73" s="71"/>
      <c r="G73" s="31"/>
      <c r="H73" s="31"/>
      <c r="I73" s="31"/>
      <c r="J73" s="71"/>
    </row>
    <row r="74" spans="2:10" x14ac:dyDescent="0.25">
      <c r="B74"/>
      <c r="F74" s="71"/>
      <c r="G74" s="31"/>
      <c r="H74" s="31"/>
      <c r="I74" s="31"/>
      <c r="J74" s="71"/>
    </row>
    <row r="75" spans="2:10" x14ac:dyDescent="0.25">
      <c r="B75"/>
      <c r="F75" s="71"/>
      <c r="G75" s="31"/>
      <c r="H75" s="31"/>
      <c r="I75" s="31" t="str">
        <f t="shared" ref="I75:I133" si="0">IF(H75="","",H75)</f>
        <v/>
      </c>
      <c r="J75" s="71"/>
    </row>
    <row r="76" spans="2:10" x14ac:dyDescent="0.25">
      <c r="B76"/>
      <c r="F76" s="71"/>
      <c r="G76" s="31"/>
      <c r="H76" s="31"/>
      <c r="I76" s="31" t="str">
        <f t="shared" si="0"/>
        <v/>
      </c>
      <c r="J76" s="71"/>
    </row>
    <row r="77" spans="2:10" x14ac:dyDescent="0.25">
      <c r="B77"/>
      <c r="F77" s="71"/>
      <c r="G77" s="31"/>
      <c r="H77" s="31"/>
      <c r="I77" s="31" t="str">
        <f t="shared" si="0"/>
        <v/>
      </c>
      <c r="J77" s="71"/>
    </row>
    <row r="78" spans="2:10" x14ac:dyDescent="0.25">
      <c r="B78"/>
      <c r="F78" s="71"/>
      <c r="G78" s="31"/>
      <c r="H78" s="31"/>
      <c r="I78" s="31" t="str">
        <f t="shared" si="0"/>
        <v/>
      </c>
      <c r="J78" s="71"/>
    </row>
    <row r="79" spans="2:10" x14ac:dyDescent="0.25">
      <c r="B79"/>
      <c r="F79" s="71"/>
      <c r="G79" s="31"/>
      <c r="H79" s="31"/>
      <c r="I79" s="31" t="str">
        <f t="shared" si="0"/>
        <v/>
      </c>
      <c r="J79" s="71"/>
    </row>
    <row r="80" spans="2:10" x14ac:dyDescent="0.25">
      <c r="B80"/>
      <c r="F80" s="71"/>
      <c r="G80" s="31"/>
      <c r="H80" s="31"/>
      <c r="I80" s="31" t="str">
        <f t="shared" si="0"/>
        <v/>
      </c>
      <c r="J80" s="71"/>
    </row>
    <row r="81" spans="2:10" x14ac:dyDescent="0.25">
      <c r="B81"/>
      <c r="F81" s="71"/>
      <c r="G81" s="31"/>
      <c r="H81" s="31"/>
      <c r="I81" s="31" t="str">
        <f t="shared" si="0"/>
        <v/>
      </c>
      <c r="J81" s="71"/>
    </row>
    <row r="82" spans="2:10" x14ac:dyDescent="0.25">
      <c r="B82"/>
      <c r="F82" s="71"/>
      <c r="G82" s="31"/>
      <c r="H82" s="31"/>
      <c r="I82" s="31" t="str">
        <f t="shared" si="0"/>
        <v/>
      </c>
      <c r="J82" s="71"/>
    </row>
    <row r="83" spans="2:10" x14ac:dyDescent="0.25">
      <c r="B83"/>
      <c r="F83" s="71"/>
      <c r="G83" s="31"/>
      <c r="H83" s="31"/>
      <c r="I83" s="31" t="str">
        <f t="shared" si="0"/>
        <v/>
      </c>
      <c r="J83" s="71"/>
    </row>
    <row r="84" spans="2:10" x14ac:dyDescent="0.25">
      <c r="B84"/>
      <c r="F84" s="71"/>
      <c r="G84" s="31"/>
      <c r="H84" s="31"/>
      <c r="I84" s="31" t="str">
        <f t="shared" si="0"/>
        <v/>
      </c>
      <c r="J84" s="71"/>
    </row>
    <row r="85" spans="2:10" x14ac:dyDescent="0.25">
      <c r="B85"/>
      <c r="F85" s="71"/>
      <c r="G85" s="31"/>
      <c r="H85" s="31"/>
      <c r="I85" s="31" t="str">
        <f t="shared" si="0"/>
        <v/>
      </c>
      <c r="J85" s="71"/>
    </row>
    <row r="86" spans="2:10" x14ac:dyDescent="0.25">
      <c r="B86"/>
      <c r="F86" s="71"/>
      <c r="G86" s="31"/>
      <c r="H86" s="31"/>
      <c r="I86" s="31" t="str">
        <f t="shared" si="0"/>
        <v/>
      </c>
      <c r="J86" s="71"/>
    </row>
    <row r="87" spans="2:10" x14ac:dyDescent="0.25">
      <c r="B87"/>
      <c r="F87" s="71"/>
      <c r="G87" s="31"/>
      <c r="H87" s="31"/>
      <c r="I87" s="31" t="str">
        <f t="shared" si="0"/>
        <v/>
      </c>
      <c r="J87" s="71"/>
    </row>
    <row r="88" spans="2:10" x14ac:dyDescent="0.25">
      <c r="B88"/>
      <c r="F88" s="71"/>
      <c r="G88" s="31"/>
      <c r="H88" s="31"/>
      <c r="I88" s="31" t="str">
        <f t="shared" si="0"/>
        <v/>
      </c>
      <c r="J88" s="71"/>
    </row>
    <row r="89" spans="2:10" x14ac:dyDescent="0.25">
      <c r="B89"/>
      <c r="F89" s="71"/>
      <c r="G89" s="31"/>
      <c r="H89" s="31"/>
      <c r="I89" s="31" t="str">
        <f t="shared" si="0"/>
        <v/>
      </c>
      <c r="J89" s="71"/>
    </row>
    <row r="90" spans="2:10" x14ac:dyDescent="0.25">
      <c r="B90"/>
      <c r="F90" s="71"/>
      <c r="G90" s="31"/>
      <c r="H90" s="31"/>
      <c r="I90" s="31" t="str">
        <f t="shared" si="0"/>
        <v/>
      </c>
      <c r="J90" s="71"/>
    </row>
    <row r="91" spans="2:10" x14ac:dyDescent="0.25">
      <c r="B91"/>
      <c r="F91" s="71"/>
      <c r="G91" s="31"/>
      <c r="H91" s="31"/>
      <c r="I91" s="31" t="str">
        <f t="shared" si="0"/>
        <v/>
      </c>
      <c r="J91" s="71"/>
    </row>
    <row r="92" spans="2:10" x14ac:dyDescent="0.25">
      <c r="B92"/>
      <c r="F92" s="71"/>
      <c r="G92" s="31"/>
      <c r="H92" s="31"/>
      <c r="I92" s="31" t="str">
        <f t="shared" si="0"/>
        <v/>
      </c>
      <c r="J92" s="71"/>
    </row>
    <row r="93" spans="2:10" x14ac:dyDescent="0.25">
      <c r="B93"/>
      <c r="F93" s="71"/>
      <c r="G93" s="31"/>
      <c r="H93" s="31"/>
      <c r="I93" s="31" t="str">
        <f t="shared" si="0"/>
        <v/>
      </c>
      <c r="J93" s="71"/>
    </row>
    <row r="94" spans="2:10" x14ac:dyDescent="0.25">
      <c r="B94"/>
      <c r="F94" s="71"/>
      <c r="G94" s="31"/>
      <c r="H94" s="31"/>
      <c r="I94" s="31" t="str">
        <f t="shared" si="0"/>
        <v/>
      </c>
      <c r="J94" s="71"/>
    </row>
    <row r="95" spans="2:10" x14ac:dyDescent="0.25">
      <c r="B95"/>
      <c r="F95" s="71"/>
      <c r="G95" s="31"/>
      <c r="H95" s="31"/>
      <c r="I95" s="31" t="str">
        <f t="shared" si="0"/>
        <v/>
      </c>
      <c r="J95" s="71"/>
    </row>
    <row r="96" spans="2:10" x14ac:dyDescent="0.25">
      <c r="B96"/>
      <c r="F96" s="71"/>
      <c r="G96" s="31"/>
      <c r="H96" s="31"/>
      <c r="I96" s="31" t="str">
        <f t="shared" si="0"/>
        <v/>
      </c>
      <c r="J96" s="71"/>
    </row>
    <row r="97" spans="2:10" x14ac:dyDescent="0.25">
      <c r="B97"/>
      <c r="F97" s="71"/>
      <c r="G97" s="31"/>
      <c r="H97" s="31"/>
      <c r="I97" s="31" t="str">
        <f t="shared" si="0"/>
        <v/>
      </c>
      <c r="J97" s="71"/>
    </row>
    <row r="98" spans="2:10" x14ac:dyDescent="0.25">
      <c r="B98"/>
      <c r="F98" s="71"/>
      <c r="G98" s="31"/>
      <c r="H98" s="31"/>
      <c r="I98" s="31" t="str">
        <f t="shared" si="0"/>
        <v/>
      </c>
      <c r="J98" s="71"/>
    </row>
    <row r="99" spans="2:10" x14ac:dyDescent="0.25">
      <c r="B99"/>
      <c r="F99" s="71"/>
      <c r="G99" s="31"/>
      <c r="H99" s="31"/>
      <c r="I99" s="31" t="str">
        <f t="shared" si="0"/>
        <v/>
      </c>
      <c r="J99" s="71"/>
    </row>
    <row r="100" spans="2:10" x14ac:dyDescent="0.25">
      <c r="B100"/>
      <c r="F100" s="71"/>
      <c r="G100" s="31"/>
      <c r="H100" s="31"/>
      <c r="I100" s="31" t="str">
        <f t="shared" si="0"/>
        <v/>
      </c>
      <c r="J100" s="71"/>
    </row>
    <row r="101" spans="2:10" x14ac:dyDescent="0.25">
      <c r="B101"/>
      <c r="F101" s="71"/>
      <c r="G101" s="31"/>
      <c r="H101" s="31"/>
      <c r="I101" s="31" t="str">
        <f t="shared" si="0"/>
        <v/>
      </c>
      <c r="J101" s="71"/>
    </row>
    <row r="102" spans="2:10" x14ac:dyDescent="0.25">
      <c r="B102"/>
      <c r="F102" s="71"/>
      <c r="G102" s="31"/>
      <c r="H102" s="31"/>
      <c r="I102" s="31" t="str">
        <f t="shared" si="0"/>
        <v/>
      </c>
      <c r="J102" s="71"/>
    </row>
    <row r="103" spans="2:10" x14ac:dyDescent="0.25">
      <c r="B103"/>
      <c r="F103" s="71"/>
      <c r="G103" s="31"/>
      <c r="H103" s="31"/>
      <c r="I103" s="31" t="str">
        <f t="shared" si="0"/>
        <v/>
      </c>
      <c r="J103" s="71"/>
    </row>
    <row r="104" spans="2:10" x14ac:dyDescent="0.25">
      <c r="B104"/>
      <c r="F104" s="71"/>
      <c r="G104" s="31"/>
      <c r="H104" s="31"/>
      <c r="I104" s="31" t="str">
        <f t="shared" si="0"/>
        <v/>
      </c>
      <c r="J104" s="71"/>
    </row>
    <row r="105" spans="2:10" x14ac:dyDescent="0.25">
      <c r="B105"/>
      <c r="F105" s="71"/>
      <c r="G105" s="31"/>
      <c r="H105" s="31"/>
      <c r="I105" s="31" t="str">
        <f t="shared" si="0"/>
        <v/>
      </c>
      <c r="J105" s="71"/>
    </row>
    <row r="106" spans="2:10" x14ac:dyDescent="0.25">
      <c r="B106"/>
      <c r="F106" s="71"/>
      <c r="G106" s="31"/>
      <c r="H106" s="31"/>
      <c r="I106" s="31" t="str">
        <f t="shared" si="0"/>
        <v/>
      </c>
      <c r="J106" s="71"/>
    </row>
    <row r="107" spans="2:10" x14ac:dyDescent="0.25">
      <c r="B107"/>
      <c r="F107" s="71"/>
      <c r="G107" s="31"/>
      <c r="H107" s="31"/>
      <c r="I107" s="31" t="str">
        <f t="shared" si="0"/>
        <v/>
      </c>
      <c r="J107" s="71"/>
    </row>
    <row r="108" spans="2:10" x14ac:dyDescent="0.25">
      <c r="B108"/>
      <c r="F108" s="71"/>
      <c r="G108" s="31"/>
      <c r="H108" s="31"/>
      <c r="I108" s="31" t="str">
        <f t="shared" si="0"/>
        <v/>
      </c>
      <c r="J108" s="71"/>
    </row>
    <row r="109" spans="2:10" x14ac:dyDescent="0.25">
      <c r="B109"/>
      <c r="F109" s="71"/>
      <c r="G109" s="31"/>
      <c r="H109" s="31"/>
      <c r="I109" s="31" t="str">
        <f t="shared" si="0"/>
        <v/>
      </c>
      <c r="J109" s="71"/>
    </row>
    <row r="110" spans="2:10" x14ac:dyDescent="0.25">
      <c r="B110"/>
      <c r="F110" s="71"/>
      <c r="G110" s="31"/>
      <c r="H110" s="31"/>
      <c r="I110" s="31" t="str">
        <f t="shared" si="0"/>
        <v/>
      </c>
      <c r="J110" s="71"/>
    </row>
    <row r="111" spans="2:10" x14ac:dyDescent="0.25">
      <c r="B111"/>
      <c r="F111" s="71"/>
      <c r="G111" s="31"/>
      <c r="H111" s="31"/>
      <c r="I111" s="31" t="str">
        <f t="shared" si="0"/>
        <v/>
      </c>
      <c r="J111" s="71"/>
    </row>
    <row r="112" spans="2:10" x14ac:dyDescent="0.25">
      <c r="B112"/>
      <c r="F112" s="71"/>
      <c r="G112" s="31"/>
      <c r="H112" s="31"/>
      <c r="I112" s="31" t="str">
        <f t="shared" si="0"/>
        <v/>
      </c>
      <c r="J112" s="71"/>
    </row>
    <row r="113" spans="2:10" x14ac:dyDescent="0.25">
      <c r="B113"/>
      <c r="F113" s="71"/>
      <c r="G113" s="31"/>
      <c r="H113" s="31"/>
      <c r="I113" s="31" t="str">
        <f t="shared" si="0"/>
        <v/>
      </c>
      <c r="J113" s="71"/>
    </row>
    <row r="114" spans="2:10" x14ac:dyDescent="0.25">
      <c r="B114"/>
      <c r="F114" s="71"/>
      <c r="G114" s="31"/>
      <c r="H114" s="31"/>
      <c r="I114" s="31" t="str">
        <f t="shared" si="0"/>
        <v/>
      </c>
      <c r="J114" s="71"/>
    </row>
    <row r="115" spans="2:10" x14ac:dyDescent="0.25">
      <c r="B115"/>
      <c r="F115" s="71"/>
      <c r="G115" s="31"/>
      <c r="H115" s="31"/>
      <c r="I115" s="31" t="str">
        <f t="shared" si="0"/>
        <v/>
      </c>
      <c r="J115" s="71"/>
    </row>
    <row r="116" spans="2:10" x14ac:dyDescent="0.25">
      <c r="B116"/>
      <c r="F116" s="71"/>
      <c r="G116" s="31"/>
      <c r="H116" s="31"/>
      <c r="I116" s="31" t="str">
        <f t="shared" si="0"/>
        <v/>
      </c>
      <c r="J116" s="71"/>
    </row>
    <row r="117" spans="2:10" x14ac:dyDescent="0.25">
      <c r="B117"/>
      <c r="F117" s="71"/>
      <c r="G117" s="31"/>
      <c r="H117" s="31"/>
      <c r="I117" s="31" t="str">
        <f t="shared" si="0"/>
        <v/>
      </c>
      <c r="J117" s="71"/>
    </row>
    <row r="118" spans="2:10" x14ac:dyDescent="0.25">
      <c r="B118"/>
      <c r="F118" s="71"/>
      <c r="G118" s="31"/>
      <c r="H118" s="31"/>
      <c r="I118" s="31" t="str">
        <f t="shared" si="0"/>
        <v/>
      </c>
      <c r="J118" s="71"/>
    </row>
    <row r="119" spans="2:10" x14ac:dyDescent="0.25">
      <c r="B119"/>
      <c r="F119" s="71"/>
      <c r="G119" s="31"/>
      <c r="H119" s="31"/>
      <c r="I119" s="31" t="str">
        <f t="shared" si="0"/>
        <v/>
      </c>
      <c r="J119" s="71"/>
    </row>
    <row r="120" spans="2:10" x14ac:dyDescent="0.25">
      <c r="B120"/>
      <c r="F120" s="71"/>
      <c r="G120" s="31"/>
      <c r="H120" s="31"/>
      <c r="I120" s="31" t="str">
        <f t="shared" si="0"/>
        <v/>
      </c>
      <c r="J120" s="71"/>
    </row>
    <row r="121" spans="2:10" x14ac:dyDescent="0.25">
      <c r="B121"/>
      <c r="F121" s="71"/>
      <c r="G121" s="31"/>
      <c r="H121" s="31"/>
      <c r="I121" s="31" t="str">
        <f t="shared" si="0"/>
        <v/>
      </c>
      <c r="J121" s="71"/>
    </row>
    <row r="122" spans="2:10" x14ac:dyDescent="0.25">
      <c r="B122"/>
      <c r="F122" s="71"/>
      <c r="G122" s="31"/>
      <c r="H122" s="31"/>
      <c r="I122" s="31" t="str">
        <f t="shared" si="0"/>
        <v/>
      </c>
      <c r="J122" s="71"/>
    </row>
    <row r="123" spans="2:10" x14ac:dyDescent="0.25">
      <c r="B123"/>
      <c r="F123" s="71"/>
      <c r="G123" s="31"/>
      <c r="H123" s="31"/>
      <c r="I123" s="31" t="str">
        <f t="shared" si="0"/>
        <v/>
      </c>
      <c r="J123" s="71"/>
    </row>
    <row r="124" spans="2:10" x14ac:dyDescent="0.25">
      <c r="B124"/>
      <c r="F124" s="71"/>
      <c r="G124" s="31"/>
      <c r="H124" s="31"/>
      <c r="I124" s="31" t="str">
        <f t="shared" si="0"/>
        <v/>
      </c>
      <c r="J124" s="71"/>
    </row>
    <row r="125" spans="2:10" x14ac:dyDescent="0.25">
      <c r="B125"/>
      <c r="F125" s="71"/>
      <c r="G125" s="31"/>
      <c r="H125" s="31"/>
      <c r="I125" s="31" t="str">
        <f t="shared" si="0"/>
        <v/>
      </c>
      <c r="J125" s="71"/>
    </row>
    <row r="126" spans="2:10" x14ac:dyDescent="0.25">
      <c r="B126"/>
      <c r="F126" s="71"/>
      <c r="G126" s="31"/>
      <c r="H126" s="31"/>
      <c r="I126" s="31" t="str">
        <f t="shared" si="0"/>
        <v/>
      </c>
      <c r="J126" s="71"/>
    </row>
    <row r="127" spans="2:10" x14ac:dyDescent="0.25">
      <c r="B127"/>
      <c r="F127" s="71"/>
      <c r="G127" s="31"/>
      <c r="H127" s="31"/>
      <c r="I127" s="31" t="str">
        <f t="shared" si="0"/>
        <v/>
      </c>
      <c r="J127" s="71"/>
    </row>
    <row r="128" spans="2:10" x14ac:dyDescent="0.25">
      <c r="B128"/>
      <c r="F128" s="71"/>
      <c r="G128" s="31"/>
      <c r="H128" s="31"/>
      <c r="I128" s="31" t="str">
        <f t="shared" si="0"/>
        <v/>
      </c>
      <c r="J128" s="71"/>
    </row>
    <row r="129" spans="2:10" x14ac:dyDescent="0.25">
      <c r="B129"/>
      <c r="F129" s="71"/>
      <c r="G129" s="31"/>
      <c r="H129" s="31"/>
      <c r="I129" s="31" t="str">
        <f t="shared" si="0"/>
        <v/>
      </c>
      <c r="J129" s="71"/>
    </row>
    <row r="130" spans="2:10" x14ac:dyDescent="0.25">
      <c r="B130"/>
      <c r="F130" s="71"/>
      <c r="G130" s="31"/>
      <c r="H130" s="31"/>
      <c r="I130" s="31" t="str">
        <f t="shared" si="0"/>
        <v/>
      </c>
      <c r="J130" s="71"/>
    </row>
    <row r="131" spans="2:10" x14ac:dyDescent="0.25">
      <c r="B131"/>
      <c r="F131" s="71"/>
      <c r="G131" s="31"/>
      <c r="H131" s="31"/>
      <c r="I131" s="31" t="str">
        <f t="shared" si="0"/>
        <v/>
      </c>
      <c r="J131" s="71"/>
    </row>
    <row r="132" spans="2:10" x14ac:dyDescent="0.25">
      <c r="B132"/>
      <c r="F132" s="71"/>
      <c r="G132" s="31"/>
      <c r="H132" s="31"/>
      <c r="I132" s="31" t="str">
        <f t="shared" si="0"/>
        <v/>
      </c>
      <c r="J132" s="71"/>
    </row>
    <row r="133" spans="2:10" x14ac:dyDescent="0.25">
      <c r="B133"/>
      <c r="F133" s="71"/>
      <c r="G133" s="31"/>
      <c r="H133" s="31"/>
      <c r="I133" s="31" t="str">
        <f t="shared" si="0"/>
        <v/>
      </c>
      <c r="J133" s="71"/>
    </row>
    <row r="134" spans="2:10" x14ac:dyDescent="0.25">
      <c r="B134"/>
      <c r="F134" s="71"/>
      <c r="G134" s="31"/>
      <c r="H134" s="31"/>
      <c r="I134" s="31" t="str">
        <f t="shared" ref="I134:I197" si="1">IF(H134="","",H134)</f>
        <v/>
      </c>
      <c r="J134" s="71"/>
    </row>
    <row r="135" spans="2:10" x14ac:dyDescent="0.25">
      <c r="B135"/>
      <c r="F135" s="71"/>
      <c r="G135" s="31"/>
      <c r="H135" s="31"/>
      <c r="I135" s="31" t="str">
        <f t="shared" si="1"/>
        <v/>
      </c>
      <c r="J135" s="71"/>
    </row>
    <row r="136" spans="2:10" x14ac:dyDescent="0.25">
      <c r="B136"/>
      <c r="F136" s="71"/>
      <c r="G136" s="31"/>
      <c r="H136" s="31"/>
      <c r="I136" s="31" t="str">
        <f t="shared" si="1"/>
        <v/>
      </c>
      <c r="J136" s="71"/>
    </row>
    <row r="137" spans="2:10" x14ac:dyDescent="0.25">
      <c r="B137"/>
      <c r="F137" s="71"/>
      <c r="G137" s="31"/>
      <c r="H137" s="31"/>
      <c r="I137" s="31" t="str">
        <f t="shared" si="1"/>
        <v/>
      </c>
      <c r="J137" s="71"/>
    </row>
    <row r="138" spans="2:10" x14ac:dyDescent="0.25">
      <c r="B138"/>
      <c r="F138" s="71"/>
      <c r="G138" s="31"/>
      <c r="H138" s="31"/>
      <c r="I138" s="31" t="str">
        <f t="shared" si="1"/>
        <v/>
      </c>
      <c r="J138" s="71"/>
    </row>
    <row r="139" spans="2:10" x14ac:dyDescent="0.25">
      <c r="B139"/>
      <c r="F139" s="71"/>
      <c r="G139" s="31"/>
      <c r="H139" s="31"/>
      <c r="I139" s="31" t="str">
        <f t="shared" si="1"/>
        <v/>
      </c>
      <c r="J139" s="71"/>
    </row>
    <row r="140" spans="2:10" x14ac:dyDescent="0.25">
      <c r="B140"/>
      <c r="F140" s="71"/>
      <c r="G140" s="31"/>
      <c r="H140" s="31"/>
      <c r="I140" s="31" t="str">
        <f t="shared" si="1"/>
        <v/>
      </c>
      <c r="J140" s="71"/>
    </row>
    <row r="141" spans="2:10" x14ac:dyDescent="0.25">
      <c r="B141"/>
      <c r="F141" s="71"/>
      <c r="G141" s="31"/>
      <c r="H141" s="31"/>
      <c r="I141" s="31" t="str">
        <f t="shared" si="1"/>
        <v/>
      </c>
      <c r="J141" s="71"/>
    </row>
    <row r="142" spans="2:10" x14ac:dyDescent="0.25">
      <c r="B142"/>
      <c r="F142" s="71"/>
      <c r="G142" s="31"/>
      <c r="H142" s="31"/>
      <c r="I142" s="31" t="str">
        <f t="shared" si="1"/>
        <v/>
      </c>
      <c r="J142" s="71"/>
    </row>
    <row r="143" spans="2:10" x14ac:dyDescent="0.25">
      <c r="B143"/>
      <c r="F143" s="71"/>
      <c r="G143" s="31"/>
      <c r="H143" s="31"/>
      <c r="I143" s="31" t="str">
        <f t="shared" si="1"/>
        <v/>
      </c>
      <c r="J143" s="71"/>
    </row>
    <row r="144" spans="2:10" x14ac:dyDescent="0.25">
      <c r="B144"/>
      <c r="F144" s="71"/>
      <c r="G144" s="31"/>
      <c r="H144" s="31"/>
      <c r="I144" s="31" t="str">
        <f t="shared" si="1"/>
        <v/>
      </c>
      <c r="J144" s="71"/>
    </row>
    <row r="145" spans="2:10" x14ac:dyDescent="0.25">
      <c r="B145"/>
      <c r="F145" s="71"/>
      <c r="G145" s="31"/>
      <c r="H145" s="31"/>
      <c r="I145" s="31" t="str">
        <f t="shared" si="1"/>
        <v/>
      </c>
      <c r="J145" s="71"/>
    </row>
    <row r="146" spans="2:10" x14ac:dyDescent="0.25">
      <c r="B146"/>
      <c r="F146" s="71"/>
      <c r="G146" s="31"/>
      <c r="H146" s="31"/>
      <c r="I146" s="31" t="str">
        <f t="shared" si="1"/>
        <v/>
      </c>
      <c r="J146" s="71"/>
    </row>
    <row r="147" spans="2:10" x14ac:dyDescent="0.25">
      <c r="B147"/>
      <c r="F147" s="71"/>
      <c r="G147" s="31"/>
      <c r="H147" s="31"/>
      <c r="I147" s="31" t="str">
        <f t="shared" si="1"/>
        <v/>
      </c>
      <c r="J147" s="71"/>
    </row>
    <row r="148" spans="2:10" x14ac:dyDescent="0.25">
      <c r="B148"/>
      <c r="F148" s="71"/>
      <c r="G148" s="31"/>
      <c r="H148" s="31"/>
      <c r="I148" s="31" t="str">
        <f t="shared" si="1"/>
        <v/>
      </c>
      <c r="J148" s="71"/>
    </row>
    <row r="149" spans="2:10" x14ac:dyDescent="0.25">
      <c r="B149"/>
      <c r="F149" s="71"/>
      <c r="G149" s="31"/>
      <c r="H149" s="31"/>
      <c r="I149" s="31" t="str">
        <f t="shared" si="1"/>
        <v/>
      </c>
      <c r="J149" s="71"/>
    </row>
    <row r="150" spans="2:10" x14ac:dyDescent="0.25">
      <c r="B150"/>
      <c r="F150" s="71"/>
      <c r="G150" s="31"/>
      <c r="H150" s="31"/>
      <c r="I150" s="31" t="str">
        <f t="shared" si="1"/>
        <v/>
      </c>
      <c r="J150" s="71"/>
    </row>
    <row r="151" spans="2:10" x14ac:dyDescent="0.25">
      <c r="B151"/>
      <c r="F151" s="71"/>
      <c r="G151" s="31"/>
      <c r="H151" s="31"/>
      <c r="I151" s="31" t="str">
        <f t="shared" si="1"/>
        <v/>
      </c>
      <c r="J151" s="71"/>
    </row>
    <row r="152" spans="2:10" x14ac:dyDescent="0.25">
      <c r="B152"/>
      <c r="F152" s="71"/>
      <c r="G152" s="31"/>
      <c r="H152" s="31"/>
      <c r="I152" s="31" t="str">
        <f t="shared" si="1"/>
        <v/>
      </c>
      <c r="J152" s="71"/>
    </row>
    <row r="153" spans="2:10" x14ac:dyDescent="0.25">
      <c r="B153"/>
      <c r="F153" s="71"/>
      <c r="G153" s="31"/>
      <c r="H153" s="31"/>
      <c r="I153" s="31" t="str">
        <f t="shared" si="1"/>
        <v/>
      </c>
      <c r="J153" s="71"/>
    </row>
    <row r="154" spans="2:10" x14ac:dyDescent="0.25">
      <c r="B154"/>
      <c r="F154" s="71"/>
      <c r="G154" s="31"/>
      <c r="H154" s="31"/>
      <c r="I154" s="31" t="str">
        <f t="shared" si="1"/>
        <v/>
      </c>
      <c r="J154" s="71"/>
    </row>
    <row r="155" spans="2:10" x14ac:dyDescent="0.25">
      <c r="B155"/>
      <c r="F155" s="71"/>
      <c r="G155" s="31"/>
      <c r="H155" s="31"/>
      <c r="I155" s="31" t="str">
        <f t="shared" si="1"/>
        <v/>
      </c>
      <c r="J155" s="71"/>
    </row>
    <row r="156" spans="2:10" x14ac:dyDescent="0.25">
      <c r="B156"/>
      <c r="F156" s="71"/>
      <c r="G156" s="31"/>
      <c r="H156" s="31"/>
      <c r="I156" s="31" t="str">
        <f t="shared" si="1"/>
        <v/>
      </c>
      <c r="J156" s="71"/>
    </row>
    <row r="157" spans="2:10" x14ac:dyDescent="0.25">
      <c r="B157"/>
      <c r="F157" s="71"/>
      <c r="G157" s="31"/>
      <c r="H157" s="31"/>
      <c r="I157" s="31" t="str">
        <f t="shared" si="1"/>
        <v/>
      </c>
      <c r="J157" s="71"/>
    </row>
    <row r="158" spans="2:10" x14ac:dyDescent="0.25">
      <c r="B158"/>
      <c r="F158" s="71"/>
      <c r="G158" s="31"/>
      <c r="H158" s="31"/>
      <c r="I158" s="31" t="str">
        <f t="shared" si="1"/>
        <v/>
      </c>
      <c r="J158" s="71"/>
    </row>
    <row r="159" spans="2:10" x14ac:dyDescent="0.25">
      <c r="B159"/>
      <c r="F159" s="71"/>
      <c r="G159" s="31"/>
      <c r="H159" s="31"/>
      <c r="I159" s="31" t="str">
        <f t="shared" si="1"/>
        <v/>
      </c>
      <c r="J159" s="71"/>
    </row>
    <row r="160" spans="2:10" x14ac:dyDescent="0.25">
      <c r="B160"/>
      <c r="F160" s="71"/>
      <c r="G160" s="31"/>
      <c r="H160" s="31"/>
      <c r="I160" s="31" t="str">
        <f t="shared" si="1"/>
        <v/>
      </c>
      <c r="J160" s="71"/>
    </row>
    <row r="161" spans="2:10" x14ac:dyDescent="0.25">
      <c r="B161"/>
      <c r="F161" s="71"/>
      <c r="G161" s="31"/>
      <c r="H161" s="31"/>
      <c r="I161" s="31" t="str">
        <f t="shared" si="1"/>
        <v/>
      </c>
      <c r="J161" s="71"/>
    </row>
    <row r="162" spans="2:10" x14ac:dyDescent="0.25">
      <c r="B162"/>
      <c r="F162" s="71"/>
      <c r="G162" s="31"/>
      <c r="H162" s="31"/>
      <c r="I162" s="31" t="str">
        <f t="shared" si="1"/>
        <v/>
      </c>
      <c r="J162" s="71"/>
    </row>
    <row r="163" spans="2:10" x14ac:dyDescent="0.25">
      <c r="B163"/>
      <c r="F163" s="71"/>
      <c r="G163" s="31"/>
      <c r="H163" s="31"/>
      <c r="I163" s="31" t="str">
        <f t="shared" si="1"/>
        <v/>
      </c>
      <c r="J163" s="71"/>
    </row>
    <row r="164" spans="2:10" x14ac:dyDescent="0.25">
      <c r="B164"/>
      <c r="F164" s="71"/>
      <c r="G164" s="31"/>
      <c r="H164" s="31"/>
      <c r="I164" s="31" t="str">
        <f t="shared" si="1"/>
        <v/>
      </c>
      <c r="J164" s="71"/>
    </row>
    <row r="165" spans="2:10" x14ac:dyDescent="0.25">
      <c r="B165"/>
      <c r="F165" s="71"/>
      <c r="G165" s="31"/>
      <c r="H165" s="31"/>
      <c r="I165" s="31" t="str">
        <f t="shared" si="1"/>
        <v/>
      </c>
      <c r="J165" s="71"/>
    </row>
    <row r="166" spans="2:10" x14ac:dyDescent="0.25">
      <c r="B166"/>
      <c r="F166" s="71"/>
      <c r="G166" s="31"/>
      <c r="H166" s="31"/>
      <c r="I166" s="31" t="str">
        <f t="shared" si="1"/>
        <v/>
      </c>
      <c r="J166" s="71"/>
    </row>
    <row r="167" spans="2:10" x14ac:dyDescent="0.25">
      <c r="B167"/>
      <c r="F167" s="71"/>
      <c r="G167" s="31"/>
      <c r="H167" s="31"/>
      <c r="I167" s="31" t="str">
        <f t="shared" si="1"/>
        <v/>
      </c>
      <c r="J167" s="71"/>
    </row>
    <row r="168" spans="2:10" x14ac:dyDescent="0.25">
      <c r="B168"/>
      <c r="F168" s="71"/>
      <c r="G168" s="31"/>
      <c r="H168" s="31"/>
      <c r="I168" s="31" t="str">
        <f t="shared" si="1"/>
        <v/>
      </c>
      <c r="J168" s="71"/>
    </row>
    <row r="169" spans="2:10" x14ac:dyDescent="0.25">
      <c r="B169"/>
      <c r="F169" s="71"/>
      <c r="G169" s="31"/>
      <c r="H169" s="31"/>
      <c r="I169" s="31" t="str">
        <f t="shared" si="1"/>
        <v/>
      </c>
      <c r="J169" s="71"/>
    </row>
    <row r="170" spans="2:10" x14ac:dyDescent="0.25">
      <c r="B170"/>
      <c r="F170" s="71"/>
      <c r="G170" s="31"/>
      <c r="H170" s="31"/>
      <c r="I170" s="31" t="str">
        <f t="shared" si="1"/>
        <v/>
      </c>
      <c r="J170" s="71"/>
    </row>
    <row r="171" spans="2:10" x14ac:dyDescent="0.25">
      <c r="B171"/>
      <c r="F171" s="71"/>
      <c r="G171" s="31"/>
      <c r="H171" s="31"/>
      <c r="I171" s="31" t="str">
        <f t="shared" si="1"/>
        <v/>
      </c>
      <c r="J171" s="71"/>
    </row>
    <row r="172" spans="2:10" x14ac:dyDescent="0.25">
      <c r="B172"/>
      <c r="F172" s="71"/>
      <c r="G172" s="31"/>
      <c r="H172" s="31"/>
      <c r="I172" s="31" t="str">
        <f t="shared" si="1"/>
        <v/>
      </c>
      <c r="J172" s="71"/>
    </row>
    <row r="173" spans="2:10" x14ac:dyDescent="0.25">
      <c r="B173"/>
      <c r="F173" s="71"/>
      <c r="G173" s="31"/>
      <c r="H173" s="31"/>
      <c r="I173" s="31" t="str">
        <f t="shared" si="1"/>
        <v/>
      </c>
      <c r="J173" s="71"/>
    </row>
    <row r="174" spans="2:10" x14ac:dyDescent="0.25">
      <c r="B174"/>
      <c r="F174" s="71"/>
      <c r="G174" s="31"/>
      <c r="H174" s="31"/>
      <c r="I174" s="31" t="str">
        <f t="shared" si="1"/>
        <v/>
      </c>
      <c r="J174" s="71"/>
    </row>
    <row r="175" spans="2:10" x14ac:dyDescent="0.25">
      <c r="B175"/>
      <c r="F175" s="71"/>
      <c r="G175" s="31"/>
      <c r="H175" s="31"/>
      <c r="I175" s="31" t="str">
        <f t="shared" si="1"/>
        <v/>
      </c>
      <c r="J175" s="71"/>
    </row>
    <row r="176" spans="2:10" x14ac:dyDescent="0.25">
      <c r="B176"/>
      <c r="F176" s="71"/>
      <c r="G176" s="31"/>
      <c r="H176" s="31"/>
      <c r="I176" s="31" t="str">
        <f t="shared" si="1"/>
        <v/>
      </c>
      <c r="J176" s="71"/>
    </row>
    <row r="177" spans="2:10" x14ac:dyDescent="0.25">
      <c r="B177"/>
      <c r="F177" s="71"/>
      <c r="G177" s="31"/>
      <c r="H177" s="31"/>
      <c r="I177" s="31" t="str">
        <f t="shared" si="1"/>
        <v/>
      </c>
      <c r="J177" s="71"/>
    </row>
    <row r="178" spans="2:10" x14ac:dyDescent="0.25">
      <c r="B178"/>
      <c r="F178" s="71"/>
      <c r="G178" s="31"/>
      <c r="H178" s="31"/>
      <c r="I178" s="31" t="str">
        <f t="shared" si="1"/>
        <v/>
      </c>
      <c r="J178" s="71"/>
    </row>
    <row r="179" spans="2:10" x14ac:dyDescent="0.25">
      <c r="B179"/>
      <c r="F179" s="71"/>
      <c r="G179" s="31"/>
      <c r="H179" s="31"/>
      <c r="I179" s="31" t="str">
        <f t="shared" si="1"/>
        <v/>
      </c>
      <c r="J179" s="71"/>
    </row>
    <row r="180" spans="2:10" x14ac:dyDescent="0.25">
      <c r="B180"/>
      <c r="F180" s="71"/>
      <c r="G180" s="31"/>
      <c r="H180" s="31"/>
      <c r="I180" s="31" t="str">
        <f t="shared" si="1"/>
        <v/>
      </c>
      <c r="J180" s="71"/>
    </row>
    <row r="181" spans="2:10" x14ac:dyDescent="0.25">
      <c r="B181"/>
      <c r="F181" s="71"/>
      <c r="G181" s="31"/>
      <c r="H181" s="31"/>
      <c r="I181" s="31" t="str">
        <f t="shared" si="1"/>
        <v/>
      </c>
      <c r="J181" s="71"/>
    </row>
    <row r="182" spans="2:10" x14ac:dyDescent="0.25">
      <c r="B182"/>
      <c r="F182" s="71"/>
      <c r="G182" s="31"/>
      <c r="H182" s="31"/>
      <c r="I182" s="31" t="str">
        <f t="shared" si="1"/>
        <v/>
      </c>
      <c r="J182" s="71"/>
    </row>
    <row r="183" spans="2:10" x14ac:dyDescent="0.25">
      <c r="B183"/>
      <c r="F183" s="71"/>
      <c r="G183" s="31"/>
      <c r="H183" s="31"/>
      <c r="I183" s="31" t="str">
        <f t="shared" si="1"/>
        <v/>
      </c>
      <c r="J183" s="71"/>
    </row>
    <row r="184" spans="2:10" x14ac:dyDescent="0.25">
      <c r="B184"/>
      <c r="F184" s="71"/>
      <c r="G184" s="31"/>
      <c r="H184" s="31"/>
      <c r="I184" s="31" t="str">
        <f t="shared" si="1"/>
        <v/>
      </c>
      <c r="J184" s="71"/>
    </row>
    <row r="185" spans="2:10" ht="15" customHeight="1" x14ac:dyDescent="0.25">
      <c r="B185"/>
      <c r="F185" s="71"/>
      <c r="G185" s="31"/>
      <c r="H185" s="31"/>
      <c r="I185" s="31" t="str">
        <f t="shared" si="1"/>
        <v/>
      </c>
      <c r="J185" s="71"/>
    </row>
    <row r="186" spans="2:10" ht="16.5" customHeight="1" x14ac:dyDescent="0.25">
      <c r="B186"/>
      <c r="F186" s="71"/>
      <c r="G186" s="31"/>
      <c r="H186" s="31"/>
      <c r="I186" s="31" t="str">
        <f t="shared" si="1"/>
        <v/>
      </c>
      <c r="J186" s="71"/>
    </row>
    <row r="187" spans="2:10" x14ac:dyDescent="0.25">
      <c r="B187"/>
      <c r="F187" s="71"/>
      <c r="G187" s="31"/>
      <c r="H187" s="31"/>
      <c r="I187" s="31" t="str">
        <f t="shared" si="1"/>
        <v/>
      </c>
      <c r="J187" s="71"/>
    </row>
    <row r="188" spans="2:10" ht="16.5" customHeight="1" x14ac:dyDescent="0.25">
      <c r="B188"/>
      <c r="F188" s="71"/>
      <c r="G188" s="31"/>
      <c r="H188" s="31"/>
      <c r="I188" s="31" t="str">
        <f t="shared" si="1"/>
        <v/>
      </c>
      <c r="J188" s="71"/>
    </row>
    <row r="189" spans="2:10" ht="16.5" customHeight="1" x14ac:dyDescent="0.25">
      <c r="B189"/>
      <c r="F189" s="71"/>
      <c r="G189" s="31"/>
      <c r="H189" s="31"/>
      <c r="I189" s="31" t="str">
        <f t="shared" si="1"/>
        <v/>
      </c>
      <c r="J189" s="71"/>
    </row>
    <row r="190" spans="2:10" ht="16.5" customHeight="1" x14ac:dyDescent="0.25">
      <c r="B190"/>
      <c r="F190" s="71"/>
      <c r="G190" s="31"/>
      <c r="H190" s="31"/>
      <c r="I190" s="31" t="str">
        <f t="shared" si="1"/>
        <v/>
      </c>
      <c r="J190" s="71"/>
    </row>
    <row r="191" spans="2:10" ht="16.5" customHeight="1" x14ac:dyDescent="0.25">
      <c r="B191"/>
      <c r="F191" s="71"/>
      <c r="G191" s="31"/>
      <c r="H191" s="31"/>
      <c r="I191" s="31" t="str">
        <f t="shared" si="1"/>
        <v/>
      </c>
      <c r="J191" s="71"/>
    </row>
    <row r="192" spans="2:10" x14ac:dyDescent="0.25">
      <c r="B192"/>
      <c r="F192" s="71"/>
      <c r="G192" s="31"/>
      <c r="H192" s="31"/>
      <c r="I192" s="31" t="str">
        <f t="shared" si="1"/>
        <v/>
      </c>
      <c r="J192" s="71"/>
    </row>
    <row r="193" spans="2:10" x14ac:dyDescent="0.25">
      <c r="B193"/>
      <c r="F193" s="71"/>
      <c r="G193" s="31"/>
      <c r="H193" s="31"/>
      <c r="I193" s="31" t="str">
        <f t="shared" si="1"/>
        <v/>
      </c>
      <c r="J193" s="71"/>
    </row>
    <row r="194" spans="2:10" x14ac:dyDescent="0.25">
      <c r="B194"/>
      <c r="F194" s="71"/>
      <c r="G194" s="31"/>
      <c r="H194" s="31"/>
      <c r="I194" s="31" t="str">
        <f t="shared" si="1"/>
        <v/>
      </c>
      <c r="J194" s="71"/>
    </row>
    <row r="195" spans="2:10" x14ac:dyDescent="0.25">
      <c r="B195"/>
      <c r="F195" s="71"/>
      <c r="G195" s="31"/>
      <c r="H195" s="31"/>
      <c r="I195" s="31" t="str">
        <f t="shared" si="1"/>
        <v/>
      </c>
      <c r="J195" s="71"/>
    </row>
    <row r="196" spans="2:10" x14ac:dyDescent="0.25">
      <c r="B196"/>
      <c r="F196" s="71"/>
      <c r="G196" s="31"/>
      <c r="H196" s="31"/>
      <c r="I196" s="31" t="str">
        <f t="shared" si="1"/>
        <v/>
      </c>
      <c r="J196" s="71"/>
    </row>
    <row r="197" spans="2:10" x14ac:dyDescent="0.25">
      <c r="B197"/>
      <c r="F197" s="71"/>
      <c r="G197" s="31"/>
      <c r="H197" s="31"/>
      <c r="I197" s="31" t="str">
        <f t="shared" si="1"/>
        <v/>
      </c>
      <c r="J197" s="71"/>
    </row>
    <row r="198" spans="2:10" x14ac:dyDescent="0.25">
      <c r="B198"/>
      <c r="F198" s="71"/>
      <c r="G198" s="31"/>
      <c r="H198" s="31"/>
      <c r="I198" s="31" t="str">
        <f t="shared" ref="I198:I261" si="2">IF(H198="","",H198)</f>
        <v/>
      </c>
      <c r="J198" s="71"/>
    </row>
    <row r="199" spans="2:10" x14ac:dyDescent="0.25">
      <c r="B199"/>
      <c r="F199" s="71"/>
      <c r="G199" s="31"/>
      <c r="H199" s="31"/>
      <c r="I199" s="31" t="str">
        <f t="shared" si="2"/>
        <v/>
      </c>
      <c r="J199" s="71"/>
    </row>
    <row r="200" spans="2:10" x14ac:dyDescent="0.25">
      <c r="B200"/>
      <c r="F200" s="71"/>
      <c r="G200" s="31"/>
      <c r="H200" s="31"/>
      <c r="I200" s="31" t="str">
        <f t="shared" si="2"/>
        <v/>
      </c>
      <c r="J200" s="71"/>
    </row>
    <row r="201" spans="2:10" x14ac:dyDescent="0.25">
      <c r="B201"/>
      <c r="F201" s="71"/>
      <c r="G201" s="31"/>
      <c r="H201" s="31"/>
      <c r="I201" s="31" t="str">
        <f t="shared" si="2"/>
        <v/>
      </c>
      <c r="J201" s="71"/>
    </row>
    <row r="202" spans="2:10" x14ac:dyDescent="0.25">
      <c r="B202"/>
      <c r="F202" s="71"/>
      <c r="G202" s="31"/>
      <c r="H202" s="31"/>
      <c r="I202" s="31" t="str">
        <f t="shared" si="2"/>
        <v/>
      </c>
      <c r="J202" s="71"/>
    </row>
    <row r="203" spans="2:10" x14ac:dyDescent="0.25">
      <c r="B203"/>
      <c r="F203" s="71"/>
      <c r="G203" s="31"/>
      <c r="H203" s="31"/>
      <c r="I203" s="31" t="str">
        <f t="shared" si="2"/>
        <v/>
      </c>
      <c r="J203" s="71"/>
    </row>
    <row r="204" spans="2:10" x14ac:dyDescent="0.25">
      <c r="B204"/>
      <c r="F204" s="71"/>
      <c r="G204" s="31"/>
      <c r="H204" s="31"/>
      <c r="I204" s="31" t="str">
        <f t="shared" si="2"/>
        <v/>
      </c>
      <c r="J204" s="71"/>
    </row>
    <row r="205" spans="2:10" x14ac:dyDescent="0.25">
      <c r="B205"/>
      <c r="F205" s="71"/>
      <c r="G205" s="31"/>
      <c r="H205" s="31"/>
      <c r="I205" s="31" t="str">
        <f t="shared" si="2"/>
        <v/>
      </c>
      <c r="J205" s="71"/>
    </row>
    <row r="206" spans="2:10" x14ac:dyDescent="0.25">
      <c r="B206"/>
      <c r="F206" s="71"/>
      <c r="G206" s="31"/>
      <c r="H206" s="31"/>
      <c r="I206" s="31" t="str">
        <f t="shared" si="2"/>
        <v/>
      </c>
      <c r="J206" s="71"/>
    </row>
    <row r="207" spans="2:10" x14ac:dyDescent="0.25">
      <c r="B207"/>
      <c r="F207" s="71"/>
      <c r="G207" s="31"/>
      <c r="H207" s="31"/>
      <c r="I207" s="31" t="str">
        <f t="shared" si="2"/>
        <v/>
      </c>
      <c r="J207" s="71"/>
    </row>
    <row r="208" spans="2:10" x14ac:dyDescent="0.25">
      <c r="B208"/>
      <c r="F208" s="71"/>
      <c r="G208" s="31"/>
      <c r="H208" s="31"/>
      <c r="I208" s="31" t="str">
        <f t="shared" si="2"/>
        <v/>
      </c>
      <c r="J208" s="71"/>
    </row>
    <row r="209" spans="2:10" x14ac:dyDescent="0.25">
      <c r="B209"/>
      <c r="F209" s="71"/>
      <c r="G209" s="31"/>
      <c r="H209" s="31"/>
      <c r="I209" s="31" t="str">
        <f t="shared" si="2"/>
        <v/>
      </c>
      <c r="J209" s="71"/>
    </row>
    <row r="210" spans="2:10" x14ac:dyDescent="0.25">
      <c r="B210"/>
      <c r="F210" s="71"/>
      <c r="G210" s="31"/>
      <c r="H210" s="31"/>
      <c r="I210" s="31" t="str">
        <f t="shared" si="2"/>
        <v/>
      </c>
      <c r="J210" s="71"/>
    </row>
    <row r="211" spans="2:10" x14ac:dyDescent="0.25">
      <c r="B211"/>
      <c r="F211" s="71"/>
      <c r="G211" s="31"/>
      <c r="H211" s="31"/>
      <c r="I211" s="31" t="str">
        <f t="shared" si="2"/>
        <v/>
      </c>
      <c r="J211" s="71"/>
    </row>
    <row r="212" spans="2:10" x14ac:dyDescent="0.25">
      <c r="B212"/>
      <c r="F212" s="71"/>
      <c r="G212" s="31"/>
      <c r="H212" s="31"/>
      <c r="I212" s="31" t="str">
        <f t="shared" si="2"/>
        <v/>
      </c>
      <c r="J212" s="71"/>
    </row>
    <row r="213" spans="2:10" x14ac:dyDescent="0.25">
      <c r="B213"/>
      <c r="F213" s="71"/>
      <c r="G213" s="31"/>
      <c r="H213" s="31"/>
      <c r="I213" s="31" t="str">
        <f t="shared" si="2"/>
        <v/>
      </c>
      <c r="J213" s="71"/>
    </row>
    <row r="214" spans="2:10" x14ac:dyDescent="0.25">
      <c r="B214"/>
      <c r="F214" s="71"/>
      <c r="G214" s="31"/>
      <c r="H214" s="31"/>
      <c r="I214" s="31" t="str">
        <f t="shared" si="2"/>
        <v/>
      </c>
      <c r="J214" s="71"/>
    </row>
    <row r="215" spans="2:10" x14ac:dyDescent="0.25">
      <c r="B215"/>
      <c r="F215" s="71"/>
      <c r="G215" s="31"/>
      <c r="H215" s="31"/>
      <c r="I215" s="31" t="str">
        <f t="shared" si="2"/>
        <v/>
      </c>
      <c r="J215" s="71"/>
    </row>
    <row r="216" spans="2:10" x14ac:dyDescent="0.25">
      <c r="B216"/>
      <c r="F216" s="71"/>
      <c r="G216" s="31"/>
      <c r="H216" s="31"/>
      <c r="I216" s="31" t="str">
        <f t="shared" si="2"/>
        <v/>
      </c>
      <c r="J216" s="71"/>
    </row>
    <row r="217" spans="2:10" x14ac:dyDescent="0.25">
      <c r="B217"/>
      <c r="F217" s="71"/>
      <c r="G217" s="31"/>
      <c r="H217" s="31"/>
      <c r="I217" s="31" t="str">
        <f t="shared" si="2"/>
        <v/>
      </c>
      <c r="J217" s="71"/>
    </row>
    <row r="218" spans="2:10" x14ac:dyDescent="0.25">
      <c r="B218"/>
      <c r="F218" s="71"/>
      <c r="G218" s="31"/>
      <c r="H218" s="31"/>
      <c r="I218" s="31" t="str">
        <f t="shared" si="2"/>
        <v/>
      </c>
      <c r="J218" s="71"/>
    </row>
    <row r="219" spans="2:10" x14ac:dyDescent="0.25">
      <c r="B219"/>
      <c r="F219" s="71"/>
      <c r="G219" s="31"/>
      <c r="H219" s="31"/>
      <c r="I219" s="31" t="str">
        <f t="shared" si="2"/>
        <v/>
      </c>
      <c r="J219" s="71"/>
    </row>
    <row r="220" spans="2:10" x14ac:dyDescent="0.25">
      <c r="B220"/>
      <c r="F220" s="71"/>
      <c r="G220" s="31"/>
      <c r="H220" s="31"/>
      <c r="I220" s="31" t="str">
        <f t="shared" si="2"/>
        <v/>
      </c>
      <c r="J220" s="71"/>
    </row>
    <row r="221" spans="2:10" x14ac:dyDescent="0.25">
      <c r="B221"/>
      <c r="F221" s="71"/>
      <c r="G221" s="31"/>
      <c r="H221" s="31"/>
      <c r="I221" s="31" t="str">
        <f t="shared" si="2"/>
        <v/>
      </c>
      <c r="J221" s="71"/>
    </row>
    <row r="222" spans="2:10" x14ac:dyDescent="0.25">
      <c r="B222"/>
      <c r="F222" s="71"/>
      <c r="G222" s="31"/>
      <c r="H222" s="31"/>
      <c r="I222" s="31" t="str">
        <f t="shared" si="2"/>
        <v/>
      </c>
      <c r="J222" s="71"/>
    </row>
    <row r="223" spans="2:10" x14ac:dyDescent="0.25">
      <c r="B223"/>
      <c r="F223" s="71"/>
      <c r="G223" s="31"/>
      <c r="H223" s="31"/>
      <c r="I223" s="31" t="str">
        <f t="shared" si="2"/>
        <v/>
      </c>
      <c r="J223" s="71"/>
    </row>
    <row r="224" spans="2:10" x14ac:dyDescent="0.25">
      <c r="B224"/>
      <c r="F224" s="71"/>
      <c r="G224" s="31"/>
      <c r="H224" s="31"/>
      <c r="I224" s="31" t="str">
        <f t="shared" si="2"/>
        <v/>
      </c>
      <c r="J224" s="71"/>
    </row>
    <row r="225" spans="2:10" x14ac:dyDescent="0.25">
      <c r="B225"/>
      <c r="F225" s="71"/>
      <c r="G225" s="31"/>
      <c r="H225" s="31"/>
      <c r="I225" s="31" t="str">
        <f t="shared" si="2"/>
        <v/>
      </c>
      <c r="J225" s="71"/>
    </row>
    <row r="226" spans="2:10" x14ac:dyDescent="0.25">
      <c r="B226"/>
      <c r="F226" s="71"/>
      <c r="G226" s="31"/>
      <c r="H226" s="31"/>
      <c r="I226" s="31" t="str">
        <f t="shared" si="2"/>
        <v/>
      </c>
      <c r="J226" s="71"/>
    </row>
    <row r="227" spans="2:10" x14ac:dyDescent="0.25">
      <c r="B227"/>
      <c r="F227" s="71"/>
      <c r="G227" s="31"/>
      <c r="H227" s="31"/>
      <c r="I227" s="31" t="str">
        <f t="shared" si="2"/>
        <v/>
      </c>
      <c r="J227" s="71"/>
    </row>
    <row r="228" spans="2:10" x14ac:dyDescent="0.25">
      <c r="B228"/>
      <c r="F228" s="71"/>
      <c r="G228" s="31"/>
      <c r="H228" s="31"/>
      <c r="I228" s="31" t="str">
        <f t="shared" si="2"/>
        <v/>
      </c>
      <c r="J228" s="71"/>
    </row>
    <row r="229" spans="2:10" x14ac:dyDescent="0.25">
      <c r="B229"/>
      <c r="F229" s="71"/>
      <c r="G229" s="31"/>
      <c r="H229" s="31"/>
      <c r="I229" s="31" t="str">
        <f t="shared" si="2"/>
        <v/>
      </c>
      <c r="J229" s="71"/>
    </row>
    <row r="230" spans="2:10" x14ac:dyDescent="0.25">
      <c r="B230"/>
      <c r="F230" s="71"/>
      <c r="G230" s="31"/>
      <c r="H230" s="31"/>
      <c r="I230" s="31" t="str">
        <f t="shared" si="2"/>
        <v/>
      </c>
      <c r="J230" s="71"/>
    </row>
    <row r="231" spans="2:10" x14ac:dyDescent="0.25">
      <c r="B231"/>
      <c r="F231" s="71"/>
      <c r="G231" s="31"/>
      <c r="H231" s="31"/>
      <c r="I231" s="31" t="str">
        <f t="shared" si="2"/>
        <v/>
      </c>
      <c r="J231" s="71"/>
    </row>
    <row r="232" spans="2:10" x14ac:dyDescent="0.25">
      <c r="B232"/>
      <c r="F232" s="71"/>
      <c r="G232" s="31"/>
      <c r="H232" s="31"/>
      <c r="I232" s="31" t="str">
        <f t="shared" si="2"/>
        <v/>
      </c>
      <c r="J232" s="71"/>
    </row>
    <row r="233" spans="2:10" x14ac:dyDescent="0.25">
      <c r="B233"/>
      <c r="F233" s="71"/>
      <c r="G233" s="31"/>
      <c r="H233" s="31"/>
      <c r="I233" s="31" t="str">
        <f t="shared" si="2"/>
        <v/>
      </c>
      <c r="J233" s="71"/>
    </row>
    <row r="234" spans="2:10" x14ac:dyDescent="0.25">
      <c r="B234"/>
      <c r="F234" s="71"/>
      <c r="G234" s="31"/>
      <c r="H234" s="31"/>
      <c r="I234" s="31" t="str">
        <f t="shared" si="2"/>
        <v/>
      </c>
      <c r="J234" s="71"/>
    </row>
    <row r="235" spans="2:10" x14ac:dyDescent="0.25">
      <c r="B235"/>
      <c r="F235" s="71"/>
      <c r="G235" s="31"/>
      <c r="H235" s="31"/>
      <c r="I235" s="31" t="str">
        <f t="shared" si="2"/>
        <v/>
      </c>
      <c r="J235" s="71"/>
    </row>
    <row r="236" spans="2:10" x14ac:dyDescent="0.25">
      <c r="B236"/>
      <c r="F236" s="71"/>
      <c r="G236" s="31"/>
      <c r="H236" s="31"/>
      <c r="I236" s="31" t="str">
        <f t="shared" si="2"/>
        <v/>
      </c>
      <c r="J236" s="71"/>
    </row>
    <row r="237" spans="2:10" x14ac:dyDescent="0.25">
      <c r="B237"/>
      <c r="F237" s="71"/>
      <c r="G237" s="31"/>
      <c r="H237" s="31"/>
      <c r="I237" s="31" t="str">
        <f t="shared" si="2"/>
        <v/>
      </c>
      <c r="J237" s="71"/>
    </row>
    <row r="238" spans="2:10" x14ac:dyDescent="0.25">
      <c r="B238"/>
      <c r="F238" s="71"/>
      <c r="G238" s="31"/>
      <c r="H238" s="31"/>
      <c r="I238" s="31" t="str">
        <f t="shared" si="2"/>
        <v/>
      </c>
      <c r="J238" s="71"/>
    </row>
    <row r="239" spans="2:10" x14ac:dyDescent="0.25">
      <c r="B239"/>
      <c r="F239" s="71"/>
      <c r="G239" s="31"/>
      <c r="H239" s="31"/>
      <c r="I239" s="31" t="str">
        <f t="shared" si="2"/>
        <v/>
      </c>
      <c r="J239" s="71"/>
    </row>
    <row r="240" spans="2:10" x14ac:dyDescent="0.25">
      <c r="B240"/>
      <c r="F240" s="71"/>
      <c r="G240" s="31"/>
      <c r="H240" s="31"/>
      <c r="I240" s="31" t="str">
        <f t="shared" si="2"/>
        <v/>
      </c>
      <c r="J240" s="71"/>
    </row>
    <row r="241" spans="2:10" x14ac:dyDescent="0.25">
      <c r="B241"/>
      <c r="F241" s="71"/>
      <c r="G241" s="31"/>
      <c r="H241" s="31"/>
      <c r="I241" s="31" t="str">
        <f t="shared" si="2"/>
        <v/>
      </c>
      <c r="J241" s="71"/>
    </row>
    <row r="242" spans="2:10" x14ac:dyDescent="0.25">
      <c r="B242"/>
      <c r="F242" s="71"/>
      <c r="G242" s="31"/>
      <c r="H242" s="31"/>
      <c r="I242" s="31" t="str">
        <f t="shared" si="2"/>
        <v/>
      </c>
      <c r="J242" s="71"/>
    </row>
    <row r="243" spans="2:10" x14ac:dyDescent="0.25">
      <c r="B243"/>
      <c r="F243" s="71"/>
      <c r="G243" s="31"/>
      <c r="H243" s="31"/>
      <c r="I243" s="31" t="str">
        <f t="shared" si="2"/>
        <v/>
      </c>
      <c r="J243" s="71"/>
    </row>
    <row r="244" spans="2:10" x14ac:dyDescent="0.25">
      <c r="B244"/>
      <c r="F244" s="71"/>
      <c r="G244" s="31"/>
      <c r="H244" s="31"/>
      <c r="I244" s="31" t="str">
        <f t="shared" si="2"/>
        <v/>
      </c>
      <c r="J244" s="71"/>
    </row>
    <row r="245" spans="2:10" x14ac:dyDescent="0.25">
      <c r="B245"/>
      <c r="F245" s="71"/>
      <c r="G245" s="31"/>
      <c r="H245" s="31"/>
      <c r="I245" s="31" t="str">
        <f t="shared" si="2"/>
        <v/>
      </c>
      <c r="J245" s="71"/>
    </row>
    <row r="246" spans="2:10" x14ac:dyDescent="0.25">
      <c r="B246"/>
      <c r="F246" s="71"/>
      <c r="G246" s="31"/>
      <c r="H246" s="31"/>
      <c r="I246" s="31" t="str">
        <f t="shared" si="2"/>
        <v/>
      </c>
      <c r="J246" s="71"/>
    </row>
    <row r="247" spans="2:10" x14ac:dyDescent="0.25">
      <c r="B247"/>
      <c r="F247" s="71"/>
      <c r="G247" s="31"/>
      <c r="H247" s="31"/>
      <c r="I247" s="31" t="str">
        <f t="shared" si="2"/>
        <v/>
      </c>
      <c r="J247" s="71"/>
    </row>
    <row r="248" spans="2:10" x14ac:dyDescent="0.25">
      <c r="B248"/>
      <c r="F248" s="71"/>
      <c r="G248" s="31"/>
      <c r="H248" s="31"/>
      <c r="I248" s="31" t="str">
        <f t="shared" si="2"/>
        <v/>
      </c>
      <c r="J248" s="71"/>
    </row>
    <row r="249" spans="2:10" x14ac:dyDescent="0.25">
      <c r="B249"/>
      <c r="F249" s="71"/>
      <c r="G249" s="31"/>
      <c r="H249" s="31"/>
      <c r="I249" s="31" t="str">
        <f t="shared" si="2"/>
        <v/>
      </c>
      <c r="J249" s="71"/>
    </row>
    <row r="250" spans="2:10" x14ac:dyDescent="0.25">
      <c r="B250"/>
      <c r="F250" s="71"/>
      <c r="G250" s="31"/>
      <c r="H250" s="31"/>
      <c r="I250" s="31" t="str">
        <f t="shared" si="2"/>
        <v/>
      </c>
      <c r="J250" s="71"/>
    </row>
    <row r="251" spans="2:10" x14ac:dyDescent="0.25">
      <c r="B251"/>
      <c r="F251" s="71"/>
      <c r="G251" s="31"/>
      <c r="H251" s="31"/>
      <c r="I251" s="31" t="str">
        <f t="shared" si="2"/>
        <v/>
      </c>
      <c r="J251" s="71"/>
    </row>
    <row r="252" spans="2:10" x14ac:dyDescent="0.25">
      <c r="B252"/>
      <c r="F252" s="71"/>
      <c r="G252" s="31"/>
      <c r="H252" s="31"/>
      <c r="I252" s="31" t="str">
        <f t="shared" si="2"/>
        <v/>
      </c>
      <c r="J252" s="71"/>
    </row>
    <row r="253" spans="2:10" x14ac:dyDescent="0.25">
      <c r="B253"/>
      <c r="F253" s="71"/>
      <c r="G253" s="31"/>
      <c r="H253" s="31"/>
      <c r="I253" s="31" t="str">
        <f t="shared" si="2"/>
        <v/>
      </c>
      <c r="J253" s="71"/>
    </row>
    <row r="254" spans="2:10" x14ac:dyDescent="0.25">
      <c r="B254"/>
      <c r="F254" s="71"/>
      <c r="G254" s="31"/>
      <c r="H254" s="31"/>
      <c r="I254" s="31" t="str">
        <f t="shared" si="2"/>
        <v/>
      </c>
      <c r="J254" s="71"/>
    </row>
    <row r="255" spans="2:10" x14ac:dyDescent="0.25">
      <c r="B255"/>
      <c r="F255" s="71"/>
      <c r="G255" s="31"/>
      <c r="H255" s="31"/>
      <c r="I255" s="31" t="str">
        <f t="shared" si="2"/>
        <v/>
      </c>
      <c r="J255" s="71"/>
    </row>
    <row r="256" spans="2:10" x14ac:dyDescent="0.25">
      <c r="B256"/>
      <c r="F256" s="71"/>
      <c r="G256" s="31"/>
      <c r="H256" s="31"/>
      <c r="I256" s="31" t="str">
        <f t="shared" si="2"/>
        <v/>
      </c>
      <c r="J256" s="71"/>
    </row>
    <row r="257" spans="2:10" x14ac:dyDescent="0.25">
      <c r="B257"/>
      <c r="F257" s="71"/>
      <c r="G257" s="31"/>
      <c r="H257" s="31"/>
      <c r="I257" s="31" t="str">
        <f t="shared" si="2"/>
        <v/>
      </c>
      <c r="J257" s="71"/>
    </row>
    <row r="258" spans="2:10" x14ac:dyDescent="0.25">
      <c r="B258"/>
      <c r="F258" s="71"/>
      <c r="G258" s="31"/>
      <c r="H258" s="31"/>
      <c r="I258" s="31" t="str">
        <f t="shared" si="2"/>
        <v/>
      </c>
      <c r="J258" s="71"/>
    </row>
    <row r="259" spans="2:10" x14ac:dyDescent="0.25">
      <c r="B259"/>
      <c r="F259" s="71"/>
      <c r="G259" s="31"/>
      <c r="H259" s="31"/>
      <c r="I259" s="31" t="str">
        <f t="shared" si="2"/>
        <v/>
      </c>
      <c r="J259" s="71"/>
    </row>
    <row r="260" spans="2:10" x14ac:dyDescent="0.25">
      <c r="B260"/>
      <c r="F260" s="71"/>
      <c r="G260" s="31"/>
      <c r="H260" s="31"/>
      <c r="I260" s="31" t="str">
        <f t="shared" si="2"/>
        <v/>
      </c>
      <c r="J260" s="71"/>
    </row>
    <row r="261" spans="2:10" x14ac:dyDescent="0.25">
      <c r="B261"/>
      <c r="F261" s="71"/>
      <c r="G261" s="31"/>
      <c r="H261" s="31"/>
      <c r="I261" s="31" t="str">
        <f t="shared" si="2"/>
        <v/>
      </c>
      <c r="J261" s="71"/>
    </row>
    <row r="262" spans="2:10" x14ac:dyDescent="0.25">
      <c r="B262"/>
      <c r="F262" s="71"/>
      <c r="G262" s="31"/>
      <c r="H262" s="31"/>
      <c r="I262" s="31" t="str">
        <f t="shared" ref="I262:I304" si="3">IF(H262="","",H262)</f>
        <v/>
      </c>
      <c r="J262" s="71"/>
    </row>
    <row r="263" spans="2:10" x14ac:dyDescent="0.25">
      <c r="B263"/>
      <c r="F263" s="71"/>
      <c r="G263" s="31"/>
      <c r="H263" s="31"/>
      <c r="I263" s="31" t="str">
        <f t="shared" si="3"/>
        <v/>
      </c>
      <c r="J263" s="71"/>
    </row>
    <row r="264" spans="2:10" x14ac:dyDescent="0.25">
      <c r="B264"/>
      <c r="F264" s="71"/>
      <c r="G264" s="31"/>
      <c r="H264" s="31"/>
      <c r="I264" s="31" t="str">
        <f t="shared" si="3"/>
        <v/>
      </c>
      <c r="J264" s="71"/>
    </row>
    <row r="265" spans="2:10" x14ac:dyDescent="0.25">
      <c r="B265"/>
      <c r="F265" s="71"/>
      <c r="G265" s="31"/>
      <c r="H265" s="31"/>
      <c r="I265" s="31" t="str">
        <f t="shared" si="3"/>
        <v/>
      </c>
      <c r="J265" s="71"/>
    </row>
    <row r="266" spans="2:10" x14ac:dyDescent="0.25">
      <c r="B266"/>
      <c r="F266" s="71"/>
      <c r="G266" s="31"/>
      <c r="H266" s="31"/>
      <c r="I266" s="31" t="str">
        <f t="shared" si="3"/>
        <v/>
      </c>
      <c r="J266" s="71"/>
    </row>
    <row r="267" spans="2:10" x14ac:dyDescent="0.25">
      <c r="B267"/>
      <c r="F267" s="71"/>
      <c r="G267" s="31"/>
      <c r="H267" s="31"/>
      <c r="I267" s="31" t="str">
        <f t="shared" si="3"/>
        <v/>
      </c>
      <c r="J267" s="71"/>
    </row>
    <row r="268" spans="2:10" x14ac:dyDescent="0.25">
      <c r="B268"/>
      <c r="F268" s="71"/>
      <c r="G268" s="31"/>
      <c r="H268" s="31"/>
      <c r="I268" s="31" t="str">
        <f t="shared" si="3"/>
        <v/>
      </c>
      <c r="J268" s="71"/>
    </row>
    <row r="269" spans="2:10" x14ac:dyDescent="0.25">
      <c r="B269"/>
      <c r="F269" s="71"/>
      <c r="G269" s="31"/>
      <c r="H269" s="31"/>
      <c r="I269" s="31" t="str">
        <f t="shared" si="3"/>
        <v/>
      </c>
      <c r="J269" s="71"/>
    </row>
    <row r="270" spans="2:10" x14ac:dyDescent="0.25">
      <c r="B270"/>
      <c r="F270" s="71"/>
      <c r="G270" s="31"/>
      <c r="H270" s="31"/>
      <c r="I270" s="31" t="str">
        <f t="shared" si="3"/>
        <v/>
      </c>
      <c r="J270" s="71"/>
    </row>
    <row r="271" spans="2:10" x14ac:dyDescent="0.25">
      <c r="B271"/>
      <c r="F271" s="71"/>
      <c r="G271" s="31"/>
      <c r="H271" s="31"/>
      <c r="I271" s="31" t="str">
        <f t="shared" si="3"/>
        <v/>
      </c>
      <c r="J271" s="71"/>
    </row>
    <row r="272" spans="2:10" x14ac:dyDescent="0.25">
      <c r="B272"/>
      <c r="F272" s="71"/>
      <c r="G272" s="31"/>
      <c r="H272" s="31"/>
      <c r="I272" s="31" t="str">
        <f t="shared" si="3"/>
        <v/>
      </c>
      <c r="J272" s="71"/>
    </row>
    <row r="273" spans="2:10" x14ac:dyDescent="0.25">
      <c r="B273"/>
      <c r="F273" s="71"/>
      <c r="G273" s="31"/>
      <c r="H273" s="31"/>
      <c r="I273" s="31" t="str">
        <f t="shared" si="3"/>
        <v/>
      </c>
      <c r="J273" s="71"/>
    </row>
    <row r="274" spans="2:10" x14ac:dyDescent="0.25">
      <c r="B274"/>
      <c r="F274" s="71"/>
      <c r="G274" s="31"/>
      <c r="H274" s="31"/>
      <c r="I274" s="31" t="str">
        <f t="shared" si="3"/>
        <v/>
      </c>
      <c r="J274" s="71"/>
    </row>
    <row r="275" spans="2:10" x14ac:dyDescent="0.25">
      <c r="B275"/>
      <c r="F275" s="71"/>
      <c r="G275" s="31"/>
      <c r="H275" s="31"/>
      <c r="I275" s="31" t="str">
        <f t="shared" si="3"/>
        <v/>
      </c>
      <c r="J275" s="71"/>
    </row>
    <row r="276" spans="2:10" x14ac:dyDescent="0.25">
      <c r="B276"/>
      <c r="F276" s="71"/>
      <c r="G276" s="31"/>
      <c r="H276" s="31"/>
      <c r="I276" s="31" t="str">
        <f t="shared" si="3"/>
        <v/>
      </c>
      <c r="J276" s="71"/>
    </row>
    <row r="277" spans="2:10" x14ac:dyDescent="0.25">
      <c r="B277"/>
      <c r="F277" s="71"/>
      <c r="G277" s="31"/>
      <c r="H277" s="31"/>
      <c r="I277" s="31" t="str">
        <f t="shared" si="3"/>
        <v/>
      </c>
      <c r="J277" s="71"/>
    </row>
    <row r="278" spans="2:10" x14ac:dyDescent="0.25">
      <c r="B278"/>
      <c r="F278" s="71"/>
      <c r="G278" s="31"/>
      <c r="H278" s="31"/>
      <c r="I278" s="31" t="str">
        <f t="shared" si="3"/>
        <v/>
      </c>
      <c r="J278" s="71"/>
    </row>
    <row r="279" spans="2:10" x14ac:dyDescent="0.25">
      <c r="B279"/>
      <c r="F279" s="71"/>
      <c r="G279" s="31"/>
      <c r="H279" s="31"/>
      <c r="I279" s="31" t="str">
        <f t="shared" si="3"/>
        <v/>
      </c>
      <c r="J279" s="71"/>
    </row>
    <row r="280" spans="2:10" x14ac:dyDescent="0.25">
      <c r="B280"/>
      <c r="F280" s="71"/>
      <c r="G280" s="31"/>
      <c r="H280" s="31"/>
      <c r="I280" s="31" t="str">
        <f t="shared" si="3"/>
        <v/>
      </c>
      <c r="J280" s="71"/>
    </row>
    <row r="281" spans="2:10" x14ac:dyDescent="0.25">
      <c r="B281"/>
      <c r="F281" s="71"/>
      <c r="G281" s="31"/>
      <c r="H281" s="31"/>
      <c r="I281" s="31" t="str">
        <f t="shared" si="3"/>
        <v/>
      </c>
      <c r="J281" s="71"/>
    </row>
    <row r="282" spans="2:10" x14ac:dyDescent="0.25">
      <c r="B282"/>
      <c r="F282" s="71"/>
      <c r="G282" s="31"/>
      <c r="H282" s="31"/>
      <c r="I282" s="31" t="str">
        <f t="shared" si="3"/>
        <v/>
      </c>
      <c r="J282" s="71"/>
    </row>
    <row r="283" spans="2:10" x14ac:dyDescent="0.25">
      <c r="B283"/>
      <c r="F283" s="71"/>
      <c r="G283" s="31"/>
      <c r="H283" s="31"/>
      <c r="I283" s="31" t="str">
        <f t="shared" si="3"/>
        <v/>
      </c>
      <c r="J283" s="71"/>
    </row>
    <row r="284" spans="2:10" x14ac:dyDescent="0.25">
      <c r="B284"/>
      <c r="F284" s="71"/>
      <c r="G284" s="31"/>
      <c r="H284" s="31"/>
      <c r="I284" s="31" t="str">
        <f t="shared" si="3"/>
        <v/>
      </c>
      <c r="J284" s="71"/>
    </row>
    <row r="285" spans="2:10" x14ac:dyDescent="0.25">
      <c r="B285"/>
      <c r="F285" s="71"/>
      <c r="G285" s="31"/>
      <c r="H285" s="31"/>
      <c r="I285" s="31" t="str">
        <f t="shared" si="3"/>
        <v/>
      </c>
      <c r="J285" s="71"/>
    </row>
    <row r="286" spans="2:10" x14ac:dyDescent="0.25">
      <c r="B286"/>
      <c r="F286" s="71"/>
      <c r="G286" s="31"/>
      <c r="H286" s="31"/>
      <c r="I286" s="31" t="str">
        <f t="shared" si="3"/>
        <v/>
      </c>
      <c r="J286" s="71"/>
    </row>
    <row r="287" spans="2:10" x14ac:dyDescent="0.25">
      <c r="B287"/>
      <c r="F287" s="71"/>
      <c r="G287" s="31"/>
      <c r="H287" s="31"/>
      <c r="I287" s="31" t="str">
        <f t="shared" si="3"/>
        <v/>
      </c>
      <c r="J287" s="71"/>
    </row>
    <row r="288" spans="2:10" x14ac:dyDescent="0.25">
      <c r="B288"/>
      <c r="F288" s="71"/>
      <c r="G288" s="31"/>
      <c r="H288" s="31"/>
      <c r="I288" s="31" t="str">
        <f t="shared" si="3"/>
        <v/>
      </c>
      <c r="J288" s="71"/>
    </row>
    <row r="289" spans="2:10" x14ac:dyDescent="0.25">
      <c r="B289"/>
      <c r="F289" s="71"/>
      <c r="G289" s="31"/>
      <c r="H289" s="31"/>
      <c r="I289" s="31" t="str">
        <f t="shared" si="3"/>
        <v/>
      </c>
      <c r="J289" s="71"/>
    </row>
    <row r="290" spans="2:10" x14ac:dyDescent="0.25">
      <c r="B290"/>
      <c r="F290" s="71"/>
      <c r="G290" s="31"/>
      <c r="H290" s="31"/>
      <c r="I290" s="31" t="str">
        <f t="shared" si="3"/>
        <v/>
      </c>
      <c r="J290" s="71"/>
    </row>
    <row r="291" spans="2:10" x14ac:dyDescent="0.25">
      <c r="B291"/>
      <c r="F291" s="71"/>
      <c r="G291" s="31"/>
      <c r="H291" s="31"/>
      <c r="I291" s="31" t="str">
        <f t="shared" si="3"/>
        <v/>
      </c>
      <c r="J291" s="71"/>
    </row>
    <row r="292" spans="2:10" x14ac:dyDescent="0.25">
      <c r="B292"/>
      <c r="F292" s="71"/>
      <c r="G292" s="31"/>
      <c r="H292" s="31"/>
      <c r="I292" s="31" t="str">
        <f t="shared" si="3"/>
        <v/>
      </c>
      <c r="J292" s="71"/>
    </row>
    <row r="293" spans="2:10" x14ac:dyDescent="0.25">
      <c r="B293"/>
      <c r="F293" s="71"/>
      <c r="G293" s="31"/>
      <c r="H293" s="31"/>
      <c r="I293" s="31" t="str">
        <f t="shared" si="3"/>
        <v/>
      </c>
      <c r="J293" s="71"/>
    </row>
    <row r="294" spans="2:10" x14ac:dyDescent="0.25">
      <c r="B294"/>
      <c r="F294" s="71"/>
      <c r="G294" s="31"/>
      <c r="H294" s="31"/>
      <c r="I294" s="31" t="str">
        <f t="shared" si="3"/>
        <v/>
      </c>
      <c r="J294" s="71"/>
    </row>
    <row r="295" spans="2:10" x14ac:dyDescent="0.25">
      <c r="B295"/>
      <c r="F295" s="71"/>
      <c r="G295" s="31"/>
      <c r="H295" s="31"/>
      <c r="I295" s="31" t="str">
        <f t="shared" si="3"/>
        <v/>
      </c>
      <c r="J295" s="71"/>
    </row>
    <row r="296" spans="2:10" x14ac:dyDescent="0.25">
      <c r="B296"/>
      <c r="F296" s="71"/>
      <c r="G296" s="31"/>
      <c r="H296" s="31"/>
      <c r="I296" s="31" t="str">
        <f t="shared" si="3"/>
        <v/>
      </c>
      <c r="J296" s="71"/>
    </row>
    <row r="297" spans="2:10" x14ac:dyDescent="0.25">
      <c r="B297"/>
      <c r="F297" s="71"/>
      <c r="G297" s="31"/>
      <c r="H297" s="31"/>
      <c r="I297" s="31" t="str">
        <f t="shared" si="3"/>
        <v/>
      </c>
      <c r="J297" s="71"/>
    </row>
    <row r="298" spans="2:10" x14ac:dyDescent="0.25">
      <c r="B298"/>
      <c r="F298" s="71"/>
      <c r="G298" s="31"/>
      <c r="H298" s="31"/>
      <c r="I298" s="31" t="str">
        <f t="shared" si="3"/>
        <v/>
      </c>
      <c r="J298" s="71"/>
    </row>
    <row r="299" spans="2:10" x14ac:dyDescent="0.25">
      <c r="B299"/>
      <c r="F299" s="71"/>
      <c r="G299" s="31"/>
      <c r="H299" s="31"/>
      <c r="I299" s="31" t="str">
        <f t="shared" si="3"/>
        <v/>
      </c>
      <c r="J299" s="71"/>
    </row>
    <row r="300" spans="2:10" x14ac:dyDescent="0.25">
      <c r="B300"/>
      <c r="F300" s="71"/>
      <c r="G300" s="31"/>
      <c r="H300" s="31"/>
      <c r="I300" s="31" t="str">
        <f t="shared" si="3"/>
        <v/>
      </c>
      <c r="J300" s="71"/>
    </row>
    <row r="301" spans="2:10" x14ac:dyDescent="0.25">
      <c r="B301"/>
      <c r="F301" s="71"/>
      <c r="G301" s="31"/>
      <c r="H301" s="31"/>
      <c r="I301" s="31" t="str">
        <f t="shared" si="3"/>
        <v/>
      </c>
      <c r="J301" s="71"/>
    </row>
    <row r="302" spans="2:10" x14ac:dyDescent="0.25">
      <c r="B302"/>
      <c r="F302" s="71"/>
      <c r="G302" s="31"/>
      <c r="H302" s="31"/>
      <c r="I302" s="31" t="str">
        <f t="shared" si="3"/>
        <v/>
      </c>
      <c r="J302" s="71"/>
    </row>
    <row r="303" spans="2:10" x14ac:dyDescent="0.25">
      <c r="B303"/>
      <c r="F303" s="71"/>
      <c r="G303" s="31"/>
      <c r="H303" s="31"/>
      <c r="I303" s="31" t="str">
        <f t="shared" si="3"/>
        <v/>
      </c>
      <c r="J303" s="71"/>
    </row>
    <row r="304" spans="2:10" x14ac:dyDescent="0.25">
      <c r="B304"/>
      <c r="F304" s="71"/>
      <c r="G304" s="31"/>
      <c r="H304" s="31"/>
      <c r="I304" s="31" t="str">
        <f t="shared" si="3"/>
        <v/>
      </c>
      <c r="J304" s="71"/>
    </row>
  </sheetData>
  <autoFilter ref="F3:J4">
    <sortState ref="F6:J49">
      <sortCondition ref="H3:H4"/>
    </sortState>
  </autoFilter>
  <mergeCells count="8">
    <mergeCell ref="J3:J4"/>
    <mergeCell ref="F2:J2"/>
    <mergeCell ref="B3:B4"/>
    <mergeCell ref="D3:D4"/>
    <mergeCell ref="F3:F4"/>
    <mergeCell ref="G3:G4"/>
    <mergeCell ref="I3:I4"/>
    <mergeCell ref="H3:H4"/>
  </mergeCells>
  <dataValidations count="1">
    <dataValidation type="list" allowBlank="1" showInputMessage="1" showErrorMessage="1" sqref="G5:G304">
      <formula1>$B$5:$B$32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6">
    <tabColor rgb="FF0070C0"/>
  </sheetPr>
  <dimension ref="A1:T48"/>
  <sheetViews>
    <sheetView showGridLines="0" zoomScale="85" zoomScaleNormal="85" workbookViewId="0">
      <selection activeCell="E18" sqref="E18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17.85546875" style="2" customWidth="1"/>
    <col min="4" max="4" width="16" style="2" hidden="1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5" t="s">
        <v>29</v>
      </c>
      <c r="C7" s="85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52" t="s">
        <v>14</v>
      </c>
      <c r="C8" s="52" t="s">
        <v>1</v>
      </c>
      <c r="D8" s="52" t="s">
        <v>15</v>
      </c>
      <c r="E8" s="52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53"/>
      <c r="C9" s="53" t="str">
        <f>IF(B9="","",VLOOKUP(B9,LISTAS!$F$5:$I$304,2,0))</f>
        <v/>
      </c>
      <c r="D9" s="53" t="str">
        <f>IF(B9="","",VLOOKUP(B9,LISTAS!$F$5:$I$304,4,0))</f>
        <v/>
      </c>
      <c r="E9" s="54"/>
      <c r="G9" s="50" t="str">
        <f t="shared" ref="G9:G48" si="0">IF(E9="","",E9+(ROW(E9)/1000))</f>
        <v/>
      </c>
      <c r="H9" s="34" t="str">
        <f t="shared" ref="H9:H48" si="1">IF($K9="","",IF(B9="","",B9))</f>
        <v/>
      </c>
      <c r="I9" s="34" t="str">
        <f t="shared" ref="I9:I48" si="2">IF($K9="","",IF(C9="","",C9))</f>
        <v/>
      </c>
      <c r="J9" s="50" t="str">
        <f t="shared" ref="J9:J48" si="3">IF($K9="","",E9)</f>
        <v/>
      </c>
      <c r="K9" s="50" t="str">
        <f t="shared" ref="K9:K48" si="4">G9</f>
        <v/>
      </c>
      <c r="L9" s="50" t="str">
        <f>IF(K9="","",LARGE(K9:K48,M9))</f>
        <v/>
      </c>
      <c r="M9" s="51">
        <v>1</v>
      </c>
      <c r="N9" s="23"/>
      <c r="O9" s="49" t="str">
        <f>IF(R9&lt;&gt;"",_xlfn.RANK.EQ(R9,R9:R48,0),"")</f>
        <v/>
      </c>
      <c r="P9" s="24" t="str">
        <f>IF(K9="","",VLOOKUP(L9,G9:J48,2,0))</f>
        <v/>
      </c>
      <c r="Q9" s="24" t="str">
        <f>IF(K9="","",VLOOKUP(P9,LISTAS!$F$5:$G$304,2,0))</f>
        <v/>
      </c>
      <c r="R9" s="38" t="str">
        <f>IF(K9="","",VLOOKUP(L9,G9:J48,4,0))</f>
        <v/>
      </c>
      <c r="S9" s="25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5" t="str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53"/>
      <c r="C10" s="53" t="str">
        <f>IF(B10="","",VLOOKUP(B10,LISTAS!$F$5:$I$304,2,0))</f>
        <v/>
      </c>
      <c r="D10" s="53" t="str">
        <f>IF(B10="","",VLOOKUP(B10,LISTAS!$F$5:$I$304,4,0))</f>
        <v/>
      </c>
      <c r="E10" s="54"/>
      <c r="G10" s="50" t="str">
        <f t="shared" si="0"/>
        <v/>
      </c>
      <c r="H10" s="34" t="str">
        <f t="shared" si="1"/>
        <v/>
      </c>
      <c r="I10" s="34" t="str">
        <f t="shared" si="2"/>
        <v/>
      </c>
      <c r="J10" s="50" t="str">
        <f t="shared" si="3"/>
        <v/>
      </c>
      <c r="K10" s="50" t="str">
        <f>G10</f>
        <v/>
      </c>
      <c r="L10" s="50" t="str">
        <f>IF(K10="","",LARGE(K9:K48,M10))</f>
        <v/>
      </c>
      <c r="M10" s="51">
        <v>2</v>
      </c>
      <c r="N10" s="27"/>
      <c r="O10" s="49" t="str">
        <f>IF(R10&lt;&gt;"",_xlfn.RANK.EQ(R10,R9:R48,0),"")</f>
        <v/>
      </c>
      <c r="P10" s="24" t="str">
        <f>IF(K10="","",VLOOKUP(L10,G9:J48,2,0))</f>
        <v/>
      </c>
      <c r="Q10" s="24" t="str">
        <f>IF(K10="","",VLOOKUP(P10,LISTAS!$F$5:$G$304,2,0))</f>
        <v/>
      </c>
      <c r="R10" s="38" t="str">
        <f>IF(K10="","",VLOOKUP(L10,G9:J48,4,0))</f>
        <v/>
      </c>
      <c r="S10" s="25" t="str">
        <f t="shared" ref="S10:S48" si="6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5" t="str">
        <f t="shared" si="5"/>
        <v/>
      </c>
    </row>
    <row r="11" spans="1:20" s="5" customFormat="1" ht="18.75" customHeight="1" x14ac:dyDescent="0.3">
      <c r="B11" s="53"/>
      <c r="C11" s="53" t="str">
        <f>IF(B11="","",VLOOKUP(B11,LISTAS!$F$5:$I$304,2,0))</f>
        <v/>
      </c>
      <c r="D11" s="53" t="str">
        <f>IF(B11="","",VLOOKUP(B11,LISTAS!$F$5:$I$304,4,0))</f>
        <v/>
      </c>
      <c r="E11" s="54"/>
      <c r="G11" s="50" t="str">
        <f t="shared" si="0"/>
        <v/>
      </c>
      <c r="H11" s="34" t="str">
        <f t="shared" si="1"/>
        <v/>
      </c>
      <c r="I11" s="34" t="str">
        <f t="shared" si="2"/>
        <v/>
      </c>
      <c r="J11" s="50" t="str">
        <f t="shared" si="3"/>
        <v/>
      </c>
      <c r="K11" s="50" t="str">
        <f>G11</f>
        <v/>
      </c>
      <c r="L11" s="50" t="str">
        <f>IF(K11="","",LARGE(K9:K48,M11))</f>
        <v/>
      </c>
      <c r="M11" s="51">
        <v>3</v>
      </c>
      <c r="N11" s="28"/>
      <c r="O11" s="49" t="str">
        <f>IF(R11&lt;&gt;"",_xlfn.RANK.EQ(R11,R9:R48,0),"")</f>
        <v/>
      </c>
      <c r="P11" s="24" t="str">
        <f>IF(K11="","",VLOOKUP(L11,G9:J48,2,0))</f>
        <v/>
      </c>
      <c r="Q11" s="24" t="str">
        <f>IF(K11="","",VLOOKUP(P11,LISTAS!$F$5:$G$304,2,0))</f>
        <v/>
      </c>
      <c r="R11" s="38" t="str">
        <f>IF(K11="","",VLOOKUP(L11,G9:J48,4,0))</f>
        <v/>
      </c>
      <c r="S11" s="25" t="str">
        <f t="shared" si="6"/>
        <v/>
      </c>
      <c r="T11" s="25" t="str">
        <f t="shared" si="5"/>
        <v/>
      </c>
    </row>
    <row r="12" spans="1:20" s="5" customFormat="1" ht="18.75" customHeight="1" x14ac:dyDescent="0.3">
      <c r="B12" s="53"/>
      <c r="C12" s="53" t="str">
        <f>IF(B12="","",VLOOKUP(B12,LISTAS!$F$5:$I$304,2,0))</f>
        <v/>
      </c>
      <c r="D12" s="53" t="str">
        <f>IF(B12="","",VLOOKUP(B12,LISTAS!$F$5:$I$304,4,0))</f>
        <v/>
      </c>
      <c r="E12" s="54"/>
      <c r="G12" s="50" t="str">
        <f t="shared" si="0"/>
        <v/>
      </c>
      <c r="H12" s="34" t="str">
        <f t="shared" si="1"/>
        <v/>
      </c>
      <c r="I12" s="34" t="str">
        <f t="shared" si="2"/>
        <v/>
      </c>
      <c r="J12" s="50" t="str">
        <f t="shared" si="3"/>
        <v/>
      </c>
      <c r="K12" s="50" t="str">
        <f t="shared" si="4"/>
        <v/>
      </c>
      <c r="L12" s="50" t="str">
        <f>IF(K12="","",LARGE(K9:K48,M12))</f>
        <v/>
      </c>
      <c r="M12" s="51">
        <v>4</v>
      </c>
      <c r="N12" s="28"/>
      <c r="O12" s="49" t="str">
        <f>IF(R12&lt;&gt;"",_xlfn.RANK.EQ(R12,R9:R48,0),"")</f>
        <v/>
      </c>
      <c r="P12" s="24" t="str">
        <f>IF(K12="","",VLOOKUP(L12,G9:J48,2,0))</f>
        <v/>
      </c>
      <c r="Q12" s="24" t="str">
        <f>IF(K12="","",VLOOKUP(P12,LISTAS!$F$5:$G$304,2,0))</f>
        <v/>
      </c>
      <c r="R12" s="38" t="str">
        <f>IF(K12="","",VLOOKUP(L12,G9:J48,4,0))</f>
        <v/>
      </c>
      <c r="S12" s="25" t="str">
        <f t="shared" si="6"/>
        <v/>
      </c>
      <c r="T12" s="25" t="str">
        <f t="shared" si="5"/>
        <v/>
      </c>
    </row>
    <row r="13" spans="1:20" s="5" customFormat="1" ht="18.75" customHeight="1" x14ac:dyDescent="0.3">
      <c r="B13" s="53"/>
      <c r="C13" s="53" t="str">
        <f>IF(B13="","",VLOOKUP(B13,LISTAS!$F$5:$I$304,2,0))</f>
        <v/>
      </c>
      <c r="D13" s="53" t="str">
        <f>IF(B13="","",VLOOKUP(B13,LISTAS!$F$5:$I$304,4,0))</f>
        <v/>
      </c>
      <c r="E13" s="54"/>
      <c r="G13" s="50" t="str">
        <f t="shared" si="0"/>
        <v/>
      </c>
      <c r="H13" s="34" t="str">
        <f t="shared" si="1"/>
        <v/>
      </c>
      <c r="I13" s="34" t="str">
        <f t="shared" si="2"/>
        <v/>
      </c>
      <c r="J13" s="50" t="str">
        <f t="shared" si="3"/>
        <v/>
      </c>
      <c r="K13" s="50" t="str">
        <f t="shared" si="4"/>
        <v/>
      </c>
      <c r="L13" s="50" t="str">
        <f>IF(K13="","",LARGE(K9:K48,M13))</f>
        <v/>
      </c>
      <c r="M13" s="51">
        <v>5</v>
      </c>
      <c r="N13" s="28"/>
      <c r="O13" s="49" t="str">
        <f>IF(R13&lt;&gt;"",_xlfn.RANK.EQ(R13,R9:R48,0),"")</f>
        <v/>
      </c>
      <c r="P13" s="24" t="str">
        <f>IF(K13="","",VLOOKUP(L13,G9:J48,2,0))</f>
        <v/>
      </c>
      <c r="Q13" s="24" t="str">
        <f>IF(K13="","",VLOOKUP(P13,LISTAS!$F$5:$G$304,2,0))</f>
        <v/>
      </c>
      <c r="R13" s="38" t="str">
        <f>IF(K13="","",VLOOKUP(L13,G9:J48,4,0))</f>
        <v/>
      </c>
      <c r="S13" s="25" t="str">
        <f t="shared" si="6"/>
        <v/>
      </c>
      <c r="T13" s="25" t="str">
        <f t="shared" si="5"/>
        <v/>
      </c>
    </row>
    <row r="14" spans="1:20" s="5" customFormat="1" ht="18.75" customHeight="1" x14ac:dyDescent="0.3">
      <c r="B14" s="53"/>
      <c r="C14" s="53" t="str">
        <f>IF(B14="","",VLOOKUP(B14,LISTAS!$F$5:$I$304,2,0))</f>
        <v/>
      </c>
      <c r="D14" s="53" t="str">
        <f>IF(B14="","",VLOOKUP(B14,LISTAS!$F$5:$I$304,4,0))</f>
        <v/>
      </c>
      <c r="E14" s="54"/>
      <c r="G14" s="50" t="str">
        <f t="shared" si="0"/>
        <v/>
      </c>
      <c r="H14" s="34" t="str">
        <f t="shared" si="1"/>
        <v/>
      </c>
      <c r="I14" s="34" t="str">
        <f t="shared" si="2"/>
        <v/>
      </c>
      <c r="J14" s="50" t="str">
        <f t="shared" si="3"/>
        <v/>
      </c>
      <c r="K14" s="50" t="str">
        <f t="shared" si="4"/>
        <v/>
      </c>
      <c r="L14" s="50" t="str">
        <f>IF(K14="","",LARGE(K9:K48,M14))</f>
        <v/>
      </c>
      <c r="M14" s="51">
        <v>6</v>
      </c>
      <c r="N14" s="28"/>
      <c r="O14" s="49" t="str">
        <f>IF(R14&lt;&gt;"",_xlfn.RANK.EQ(R14,R9:R48,0),"")</f>
        <v/>
      </c>
      <c r="P14" s="24" t="str">
        <f>IF(K14="","",VLOOKUP(L14,G9:J48,2,0))</f>
        <v/>
      </c>
      <c r="Q14" s="24" t="str">
        <f>IF(K14="","",VLOOKUP(P14,LISTAS!$F$5:$G$304,2,0))</f>
        <v/>
      </c>
      <c r="R14" s="38" t="str">
        <f>IF(K14="","",VLOOKUP(L14,G9:J48,4,0))</f>
        <v/>
      </c>
      <c r="S14" s="25" t="str">
        <f t="shared" si="6"/>
        <v/>
      </c>
      <c r="T14" s="25" t="str">
        <f t="shared" si="5"/>
        <v/>
      </c>
    </row>
    <row r="15" spans="1:20" s="5" customFormat="1" ht="18.75" customHeight="1" x14ac:dyDescent="0.3">
      <c r="B15" s="53"/>
      <c r="C15" s="53" t="str">
        <f>IF(B15="","",VLOOKUP(B15,LISTAS!$F$5:$I$304,2,0))</f>
        <v/>
      </c>
      <c r="D15" s="53" t="str">
        <f>IF(B15="","",VLOOKUP(B15,LISTAS!$F$5:$I$304,4,0))</f>
        <v/>
      </c>
      <c r="E15" s="54"/>
      <c r="G15" s="50" t="str">
        <f t="shared" si="0"/>
        <v/>
      </c>
      <c r="H15" s="34" t="str">
        <f t="shared" si="1"/>
        <v/>
      </c>
      <c r="I15" s="34" t="str">
        <f t="shared" si="2"/>
        <v/>
      </c>
      <c r="J15" s="50" t="str">
        <f t="shared" si="3"/>
        <v/>
      </c>
      <c r="K15" s="50" t="str">
        <f t="shared" si="4"/>
        <v/>
      </c>
      <c r="L15" s="50" t="str">
        <f>IF(K15="","",LARGE(K9:K48,M15))</f>
        <v/>
      </c>
      <c r="M15" s="51">
        <v>7</v>
      </c>
      <c r="N15" s="28"/>
      <c r="O15" s="49" t="str">
        <f>IF(R15&lt;&gt;"",_xlfn.RANK.EQ(R15,R9:R48,0),"")</f>
        <v/>
      </c>
      <c r="P15" s="24" t="str">
        <f>IF(K15="","",VLOOKUP(L15,G9:J48,2,0))</f>
        <v/>
      </c>
      <c r="Q15" s="24" t="str">
        <f>IF(K15="","",VLOOKUP(P15,LISTAS!$F$5:$G$304,2,0))</f>
        <v/>
      </c>
      <c r="R15" s="38" t="str">
        <f>IF(K15="","",VLOOKUP(L15,G9:J48,4,0))</f>
        <v/>
      </c>
      <c r="S15" s="25" t="str">
        <f t="shared" si="6"/>
        <v/>
      </c>
      <c r="T15" s="25" t="str">
        <f t="shared" si="5"/>
        <v/>
      </c>
    </row>
    <row r="16" spans="1:20" s="5" customFormat="1" ht="18.75" customHeight="1" x14ac:dyDescent="0.3">
      <c r="B16" s="53"/>
      <c r="C16" s="53" t="str">
        <f>IF(B16="","",VLOOKUP(B16,LISTAS!$F$5:$I$304,2,0))</f>
        <v/>
      </c>
      <c r="D16" s="53" t="str">
        <f>IF(B16="","",VLOOKUP(B16,LISTAS!$F$5:$I$304,4,0))</f>
        <v/>
      </c>
      <c r="E16" s="54" t="s">
        <v>37</v>
      </c>
      <c r="G16" s="50" t="str">
        <f t="shared" si="0"/>
        <v/>
      </c>
      <c r="H16" s="34" t="str">
        <f t="shared" si="1"/>
        <v/>
      </c>
      <c r="I16" s="34" t="str">
        <f t="shared" si="2"/>
        <v/>
      </c>
      <c r="J16" s="50" t="str">
        <f t="shared" si="3"/>
        <v/>
      </c>
      <c r="K16" s="50" t="str">
        <f t="shared" si="4"/>
        <v/>
      </c>
      <c r="L16" s="50" t="str">
        <f>IF(K16="","",LARGE(K9:K48,M16))</f>
        <v/>
      </c>
      <c r="M16" s="51">
        <v>8</v>
      </c>
      <c r="N16" s="28"/>
      <c r="O16" s="49" t="str">
        <f>IF(R16&lt;&gt;"",_xlfn.RANK.EQ(R16,R9:R48,0),"")</f>
        <v/>
      </c>
      <c r="P16" s="24" t="str">
        <f>IF(K16="","",VLOOKUP(L16,G9:J48,2,0))</f>
        <v/>
      </c>
      <c r="Q16" s="24" t="str">
        <f>IF(K16="","",VLOOKUP(P16,LISTAS!$F$5:$G$304,2,0))</f>
        <v/>
      </c>
      <c r="R16" s="38" t="str">
        <f>IF(K16="","",VLOOKUP(L16,G9:J48,4,0))</f>
        <v/>
      </c>
      <c r="S16" s="25" t="str">
        <f t="shared" si="6"/>
        <v/>
      </c>
      <c r="T16" s="25" t="str">
        <f t="shared" si="5"/>
        <v/>
      </c>
    </row>
    <row r="17" spans="2:20" s="5" customFormat="1" ht="18.75" customHeight="1" x14ac:dyDescent="0.3">
      <c r="B17" s="53"/>
      <c r="C17" s="53" t="str">
        <f>IF(B17="","",VLOOKUP(B17,LISTAS!$F$5:$I$304,2,0))</f>
        <v/>
      </c>
      <c r="D17" s="53" t="str">
        <f>IF(B17="","",VLOOKUP(B17,LISTAS!$F$5:$I$304,4,0))</f>
        <v/>
      </c>
      <c r="E17" s="54" t="s">
        <v>37</v>
      </c>
      <c r="G17" s="50" t="str">
        <f t="shared" si="0"/>
        <v/>
      </c>
      <c r="H17" s="34" t="str">
        <f t="shared" si="1"/>
        <v/>
      </c>
      <c r="I17" s="34" t="str">
        <f t="shared" si="2"/>
        <v/>
      </c>
      <c r="J17" s="50" t="str">
        <f t="shared" si="3"/>
        <v/>
      </c>
      <c r="K17" s="50" t="str">
        <f t="shared" si="4"/>
        <v/>
      </c>
      <c r="L17" s="50" t="str">
        <f>IF(K17="","",LARGE(K9:K48,M17))</f>
        <v/>
      </c>
      <c r="M17" s="51">
        <v>9</v>
      </c>
      <c r="N17" s="28"/>
      <c r="O17" s="49" t="str">
        <f>IF(R17&lt;&gt;"",_xlfn.RANK.EQ(R17,R9:R48,0),"")</f>
        <v/>
      </c>
      <c r="P17" s="24" t="str">
        <f>IF(K17="","",VLOOKUP(L17,G9:J48,2,0))</f>
        <v/>
      </c>
      <c r="Q17" s="24" t="str">
        <f>IF(K17="","",VLOOKUP(P17,LISTAS!$F$5:$G$304,2,0))</f>
        <v/>
      </c>
      <c r="R17" s="38" t="str">
        <f>IF(K17="","",VLOOKUP(L17,G9:J48,4,0))</f>
        <v/>
      </c>
      <c r="S17" s="25" t="str">
        <f t="shared" si="6"/>
        <v/>
      </c>
      <c r="T17" s="25" t="str">
        <f t="shared" si="5"/>
        <v/>
      </c>
    </row>
    <row r="18" spans="2:20" s="5" customFormat="1" ht="18.75" customHeight="1" x14ac:dyDescent="0.3">
      <c r="B18" s="53"/>
      <c r="C18" s="53" t="str">
        <f>IF(B18="","",VLOOKUP(B18,LISTAS!$F$5:$I$304,2,0))</f>
        <v/>
      </c>
      <c r="D18" s="53" t="str">
        <f>IF(B18="","",VLOOKUP(B18,LISTAS!$F$5:$I$304,4,0))</f>
        <v/>
      </c>
      <c r="E18" s="54" t="s">
        <v>37</v>
      </c>
      <c r="G18" s="50" t="str">
        <f t="shared" si="0"/>
        <v/>
      </c>
      <c r="H18" s="34" t="str">
        <f t="shared" si="1"/>
        <v/>
      </c>
      <c r="I18" s="34" t="str">
        <f t="shared" si="2"/>
        <v/>
      </c>
      <c r="J18" s="50" t="str">
        <f t="shared" si="3"/>
        <v/>
      </c>
      <c r="K18" s="50" t="str">
        <f t="shared" si="4"/>
        <v/>
      </c>
      <c r="L18" s="50" t="str">
        <f>IF(K18="","",LARGE(K9:K48,M18))</f>
        <v/>
      </c>
      <c r="M18" s="51">
        <v>10</v>
      </c>
      <c r="N18" s="28"/>
      <c r="O18" s="49" t="str">
        <f>IF(R18&lt;&gt;"",_xlfn.RANK.EQ(R18,R9:R48,0),"")</f>
        <v/>
      </c>
      <c r="P18" s="24" t="str">
        <f>IF(K18="","",VLOOKUP(L18,G9:J48,2,0))</f>
        <v/>
      </c>
      <c r="Q18" s="24" t="str">
        <f>IF(K18="","",VLOOKUP(P18,LISTAS!$F$5:$G$304,2,0))</f>
        <v/>
      </c>
      <c r="R18" s="38" t="str">
        <f>IF(K18="","",VLOOKUP(L18,G9:J48,4,0))</f>
        <v/>
      </c>
      <c r="S18" s="25" t="str">
        <f t="shared" si="6"/>
        <v/>
      </c>
      <c r="T18" s="25" t="str">
        <f t="shared" si="5"/>
        <v/>
      </c>
    </row>
    <row r="19" spans="2:20" s="5" customFormat="1" ht="18.75" customHeight="1" x14ac:dyDescent="0.3">
      <c r="B19" s="53"/>
      <c r="C19" s="53" t="str">
        <f>IF(B19="","",VLOOKUP(B19,LISTAS!$F$5:$I$304,2,0))</f>
        <v/>
      </c>
      <c r="D19" s="53" t="str">
        <f>IF(B19="","",VLOOKUP(B19,LISTAS!$F$5:$I$304,4,0))</f>
        <v/>
      </c>
      <c r="E19" s="54" t="s">
        <v>37</v>
      </c>
      <c r="G19" s="50" t="str">
        <f t="shared" si="0"/>
        <v/>
      </c>
      <c r="H19" s="34" t="str">
        <f t="shared" si="1"/>
        <v/>
      </c>
      <c r="I19" s="34" t="str">
        <f t="shared" si="2"/>
        <v/>
      </c>
      <c r="J19" s="50" t="str">
        <f t="shared" si="3"/>
        <v/>
      </c>
      <c r="K19" s="50" t="str">
        <f t="shared" si="4"/>
        <v/>
      </c>
      <c r="L19" s="50" t="str">
        <f>IF(K19="","",LARGE(K9:K48,M19))</f>
        <v/>
      </c>
      <c r="M19" s="51">
        <v>11</v>
      </c>
      <c r="N19" s="28"/>
      <c r="O19" s="49" t="str">
        <f>IF(R19&lt;&gt;"",_xlfn.RANK.EQ(R19,R9:R48,0),"")</f>
        <v/>
      </c>
      <c r="P19" s="24" t="str">
        <f>IF(K19="","",VLOOKUP(L19,G9:J48,2,0))</f>
        <v/>
      </c>
      <c r="Q19" s="24" t="str">
        <f>IF(K19="","",VLOOKUP(P19,LISTAS!$F$5:$G$304,2,0))</f>
        <v/>
      </c>
      <c r="R19" s="38" t="str">
        <f>IF(K19="","",VLOOKUP(L19,G9:J48,4,0))</f>
        <v/>
      </c>
      <c r="S19" s="25" t="str">
        <f t="shared" si="6"/>
        <v/>
      </c>
      <c r="T19" s="25" t="str">
        <f t="shared" si="5"/>
        <v/>
      </c>
    </row>
    <row r="20" spans="2:20" s="5" customFormat="1" ht="18.75" customHeight="1" x14ac:dyDescent="0.3">
      <c r="B20" s="53"/>
      <c r="C20" s="53" t="str">
        <f>IF(B20="","",VLOOKUP(B20,LISTAS!$F$5:$I$304,2,0))</f>
        <v/>
      </c>
      <c r="D20" s="53" t="str">
        <f>IF(B20="","",VLOOKUP(B20,LISTAS!$F$5:$I$304,4,0))</f>
        <v/>
      </c>
      <c r="E20" s="54" t="s">
        <v>37</v>
      </c>
      <c r="G20" s="50" t="str">
        <f t="shared" si="0"/>
        <v/>
      </c>
      <c r="H20" s="34" t="str">
        <f t="shared" si="1"/>
        <v/>
      </c>
      <c r="I20" s="34" t="str">
        <f t="shared" si="2"/>
        <v/>
      </c>
      <c r="J20" s="50" t="str">
        <f t="shared" si="3"/>
        <v/>
      </c>
      <c r="K20" s="50" t="str">
        <f t="shared" si="4"/>
        <v/>
      </c>
      <c r="L20" s="50" t="str">
        <f>IF(K20="","",LARGE(K9:K48,M20))</f>
        <v/>
      </c>
      <c r="M20" s="51">
        <v>12</v>
      </c>
      <c r="N20" s="28"/>
      <c r="O20" s="49" t="str">
        <f>IF(R20&lt;&gt;"",_xlfn.RANK.EQ(R20,R9:R48,0),"")</f>
        <v/>
      </c>
      <c r="P20" s="24" t="str">
        <f>IF(K20="","",VLOOKUP(L20,G9:J48,2,0))</f>
        <v/>
      </c>
      <c r="Q20" s="24" t="str">
        <f>IF(K20="","",VLOOKUP(P20,LISTAS!$F$5:$G$304,2,0))</f>
        <v/>
      </c>
      <c r="R20" s="38" t="str">
        <f>IF(K20="","",VLOOKUP(L20,G9:J48,4,0))</f>
        <v/>
      </c>
      <c r="S20" s="25" t="str">
        <f t="shared" si="6"/>
        <v/>
      </c>
      <c r="T20" s="25" t="str">
        <f t="shared" si="5"/>
        <v/>
      </c>
    </row>
    <row r="21" spans="2:20" s="5" customFormat="1" ht="18.75" customHeight="1" x14ac:dyDescent="0.3">
      <c r="B21" s="53"/>
      <c r="C21" s="53" t="str">
        <f>IF(B21="","",VLOOKUP(B21,LISTAS!$F$5:$I$304,2,0))</f>
        <v/>
      </c>
      <c r="D21" s="53" t="str">
        <f>IF(B21="","",VLOOKUP(B21,LISTAS!$F$5:$I$304,4,0))</f>
        <v/>
      </c>
      <c r="E21" s="54" t="s">
        <v>37</v>
      </c>
      <c r="G21" s="50" t="str">
        <f t="shared" si="0"/>
        <v/>
      </c>
      <c r="H21" s="34" t="str">
        <f t="shared" si="1"/>
        <v/>
      </c>
      <c r="I21" s="34" t="str">
        <f t="shared" si="2"/>
        <v/>
      </c>
      <c r="J21" s="50" t="str">
        <f t="shared" si="3"/>
        <v/>
      </c>
      <c r="K21" s="50" t="str">
        <f t="shared" si="4"/>
        <v/>
      </c>
      <c r="L21" s="50" t="str">
        <f>IF(K21="","",LARGE(K9:K48,M21))</f>
        <v/>
      </c>
      <c r="M21" s="51">
        <v>13</v>
      </c>
      <c r="N21" s="28"/>
      <c r="O21" s="49" t="str">
        <f>IF(R21&lt;&gt;"",_xlfn.RANK.EQ(R21,R9:R48,0),"")</f>
        <v/>
      </c>
      <c r="P21" s="24" t="str">
        <f>IF(K21="","",VLOOKUP(L21,G9:J48,2,0))</f>
        <v/>
      </c>
      <c r="Q21" s="24" t="str">
        <f>IF(K21="","",VLOOKUP(P21,LISTAS!$F$5:$G$304,2,0))</f>
        <v/>
      </c>
      <c r="R21" s="38" t="str">
        <f>IF(K21="","",VLOOKUP(L21,G9:J48,4,0))</f>
        <v/>
      </c>
      <c r="S21" s="25" t="str">
        <f t="shared" si="6"/>
        <v/>
      </c>
      <c r="T21" s="25" t="str">
        <f t="shared" si="5"/>
        <v/>
      </c>
    </row>
    <row r="22" spans="2:20" s="5" customFormat="1" ht="18.75" customHeight="1" x14ac:dyDescent="0.3">
      <c r="B22" s="53"/>
      <c r="C22" s="53" t="str">
        <f>IF(B22="","",VLOOKUP(B22,LISTAS!$F$5:$I$304,2,0))</f>
        <v/>
      </c>
      <c r="D22" s="53" t="str">
        <f>IF(B22="","",VLOOKUP(B22,LISTAS!$F$5:$I$304,4,0))</f>
        <v/>
      </c>
      <c r="E22" s="54" t="s">
        <v>37</v>
      </c>
      <c r="G22" s="50" t="str">
        <f t="shared" si="0"/>
        <v/>
      </c>
      <c r="H22" s="34" t="str">
        <f t="shared" si="1"/>
        <v/>
      </c>
      <c r="I22" s="34" t="str">
        <f t="shared" si="2"/>
        <v/>
      </c>
      <c r="J22" s="50" t="str">
        <f t="shared" si="3"/>
        <v/>
      </c>
      <c r="K22" s="50" t="str">
        <f t="shared" si="4"/>
        <v/>
      </c>
      <c r="L22" s="50" t="str">
        <f>IF(K22="","",LARGE(K9:K48,M22))</f>
        <v/>
      </c>
      <c r="M22" s="51">
        <v>14</v>
      </c>
      <c r="N22" s="28"/>
      <c r="O22" s="49" t="str">
        <f>IF(R22&lt;&gt;"",_xlfn.RANK.EQ(R22,R9:R48,0),"")</f>
        <v/>
      </c>
      <c r="P22" s="24" t="str">
        <f>IF(K22="","",VLOOKUP(L22,G9:J48,2,0))</f>
        <v/>
      </c>
      <c r="Q22" s="24" t="str">
        <f>IF(K22="","",VLOOKUP(P22,LISTAS!$F$5:$G$304,2,0))</f>
        <v/>
      </c>
      <c r="R22" s="38" t="str">
        <f>IF(K22="","",VLOOKUP(L22,G9:J48,4,0))</f>
        <v/>
      </c>
      <c r="S22" s="25" t="str">
        <f t="shared" si="6"/>
        <v/>
      </c>
      <c r="T22" s="25" t="str">
        <f t="shared" si="5"/>
        <v/>
      </c>
    </row>
    <row r="23" spans="2:20" s="5" customFormat="1" ht="18.75" customHeight="1" x14ac:dyDescent="0.3">
      <c r="B23" s="53"/>
      <c r="C23" s="53" t="str">
        <f>IF(B23="","",VLOOKUP(B23,LISTAS!$F$5:$I$304,2,0))</f>
        <v/>
      </c>
      <c r="D23" s="53" t="str">
        <f>IF(B23="","",VLOOKUP(B23,LISTAS!$F$5:$I$304,4,0))</f>
        <v/>
      </c>
      <c r="E23" s="54" t="s">
        <v>37</v>
      </c>
      <c r="G23" s="50" t="str">
        <f t="shared" si="0"/>
        <v/>
      </c>
      <c r="H23" s="34" t="str">
        <f t="shared" si="1"/>
        <v/>
      </c>
      <c r="I23" s="34" t="str">
        <f t="shared" si="2"/>
        <v/>
      </c>
      <c r="J23" s="50" t="str">
        <f t="shared" si="3"/>
        <v/>
      </c>
      <c r="K23" s="50" t="str">
        <f t="shared" si="4"/>
        <v/>
      </c>
      <c r="L23" s="50" t="str">
        <f>IF(K23="","",LARGE(K9:K48,M23))</f>
        <v/>
      </c>
      <c r="M23" s="51">
        <v>15</v>
      </c>
      <c r="N23" s="28"/>
      <c r="O23" s="49" t="str">
        <f>IF(R23&lt;&gt;"",_xlfn.RANK.EQ(R23,R9:R48,0),"")</f>
        <v/>
      </c>
      <c r="P23" s="24" t="str">
        <f>IF(K23="","",VLOOKUP(L23,G9:J48,2,0))</f>
        <v/>
      </c>
      <c r="Q23" s="24" t="str">
        <f>IF(K23="","",VLOOKUP(P23,LISTAS!$F$5:$G$304,2,0))</f>
        <v/>
      </c>
      <c r="R23" s="38" t="str">
        <f>IF(K23="","",VLOOKUP(L23,G9:J48,4,0))</f>
        <v/>
      </c>
      <c r="S23" s="25" t="str">
        <f t="shared" si="6"/>
        <v/>
      </c>
      <c r="T23" s="25" t="str">
        <f t="shared" si="5"/>
        <v/>
      </c>
    </row>
    <row r="24" spans="2:20" s="5" customFormat="1" ht="18.75" customHeight="1" x14ac:dyDescent="0.3">
      <c r="B24" s="53"/>
      <c r="C24" s="53" t="str">
        <f>IF(B24="","",VLOOKUP(B24,LISTAS!$F$5:$I$304,2,0))</f>
        <v/>
      </c>
      <c r="D24" s="53" t="str">
        <f>IF(B24="","",VLOOKUP(B24,LISTAS!$F$5:$I$304,4,0))</f>
        <v/>
      </c>
      <c r="E24" s="54" t="s">
        <v>37</v>
      </c>
      <c r="G24" s="50" t="str">
        <f t="shared" si="0"/>
        <v/>
      </c>
      <c r="H24" s="34" t="str">
        <f t="shared" si="1"/>
        <v/>
      </c>
      <c r="I24" s="34" t="str">
        <f t="shared" si="2"/>
        <v/>
      </c>
      <c r="J24" s="50" t="str">
        <f t="shared" si="3"/>
        <v/>
      </c>
      <c r="K24" s="50" t="str">
        <f t="shared" si="4"/>
        <v/>
      </c>
      <c r="L24" s="50" t="str">
        <f>IF(K24="","",LARGE(K9:K48,M24))</f>
        <v/>
      </c>
      <c r="M24" s="51">
        <v>16</v>
      </c>
      <c r="N24" s="28"/>
      <c r="O24" s="49" t="str">
        <f>IF(R24&lt;&gt;"",_xlfn.RANK.EQ(R24,R9:R48,0),"")</f>
        <v/>
      </c>
      <c r="P24" s="24" t="str">
        <f>IF(K24="","",VLOOKUP(L24,G9:J48,2,0))</f>
        <v/>
      </c>
      <c r="Q24" s="24" t="str">
        <f>IF(K24="","",VLOOKUP(P24,LISTAS!$F$5:$G$304,2,0))</f>
        <v/>
      </c>
      <c r="R24" s="38" t="str">
        <f>IF(K24="","",VLOOKUP(L24,G9:J48,4,0))</f>
        <v/>
      </c>
      <c r="S24" s="25" t="str">
        <f t="shared" si="6"/>
        <v/>
      </c>
      <c r="T24" s="25" t="str">
        <f t="shared" si="5"/>
        <v/>
      </c>
    </row>
    <row r="25" spans="2:20" s="5" customFormat="1" ht="18.75" customHeight="1" x14ac:dyDescent="0.3">
      <c r="B25" s="53"/>
      <c r="C25" s="53" t="str">
        <f>IF(B25="","",VLOOKUP(B25,LISTAS!$F$5:$I$304,2,0))</f>
        <v/>
      </c>
      <c r="D25" s="53" t="str">
        <f>IF(B25="","",VLOOKUP(B25,LISTAS!$F$5:$I$304,4,0))</f>
        <v/>
      </c>
      <c r="E25" s="54" t="s">
        <v>37</v>
      </c>
      <c r="G25" s="50" t="str">
        <f t="shared" si="0"/>
        <v/>
      </c>
      <c r="H25" s="34" t="str">
        <f t="shared" si="1"/>
        <v/>
      </c>
      <c r="I25" s="34" t="str">
        <f t="shared" si="2"/>
        <v/>
      </c>
      <c r="J25" s="50" t="str">
        <f t="shared" si="3"/>
        <v/>
      </c>
      <c r="K25" s="50" t="str">
        <f t="shared" si="4"/>
        <v/>
      </c>
      <c r="L25" s="50" t="str">
        <f>IF(K25="","",LARGE(K9:K48,M25))</f>
        <v/>
      </c>
      <c r="M25" s="51">
        <v>17</v>
      </c>
      <c r="N25" s="28"/>
      <c r="O25" s="49" t="str">
        <f>IF(R25&lt;&gt;"",_xlfn.RANK.EQ(R25,R9:R48,0),"")</f>
        <v/>
      </c>
      <c r="P25" s="24" t="str">
        <f>IF(K25="","",VLOOKUP(L25,G9:J48,2,0))</f>
        <v/>
      </c>
      <c r="Q25" s="24" t="str">
        <f>IF(K25="","",VLOOKUP(P25,LISTAS!$F$5:$G$304,2,0))</f>
        <v/>
      </c>
      <c r="R25" s="38" t="str">
        <f>IF(K25="","",VLOOKUP(L25,G9:J48,4,0))</f>
        <v/>
      </c>
      <c r="S25" s="25" t="str">
        <f t="shared" si="6"/>
        <v/>
      </c>
      <c r="T25" s="25" t="str">
        <f t="shared" si="5"/>
        <v/>
      </c>
    </row>
    <row r="26" spans="2:20" s="5" customFormat="1" ht="18.75" customHeight="1" x14ac:dyDescent="0.3">
      <c r="B26" s="53"/>
      <c r="C26" s="53" t="str">
        <f>IF(B26="","",VLOOKUP(B26,LISTAS!$F$5:$I$304,2,0))</f>
        <v/>
      </c>
      <c r="D26" s="53" t="str">
        <f>IF(B26="","",VLOOKUP(B26,LISTAS!$F$5:$I$304,4,0))</f>
        <v/>
      </c>
      <c r="E26" s="54" t="s">
        <v>37</v>
      </c>
      <c r="G26" s="50" t="str">
        <f t="shared" si="0"/>
        <v/>
      </c>
      <c r="H26" s="34" t="str">
        <f t="shared" si="1"/>
        <v/>
      </c>
      <c r="I26" s="34" t="str">
        <f t="shared" si="2"/>
        <v/>
      </c>
      <c r="J26" s="50" t="str">
        <f t="shared" si="3"/>
        <v/>
      </c>
      <c r="K26" s="50" t="str">
        <f t="shared" si="4"/>
        <v/>
      </c>
      <c r="L26" s="50" t="str">
        <f>IF(K26="","",LARGE(K9:K48,M26))</f>
        <v/>
      </c>
      <c r="M26" s="51">
        <v>18</v>
      </c>
      <c r="N26" s="28"/>
      <c r="O26" s="49" t="str">
        <f>IF(R26&lt;&gt;"",_xlfn.RANK.EQ(R26,R9:R48,0),"")</f>
        <v/>
      </c>
      <c r="P26" s="24" t="str">
        <f>IF(K26="","",VLOOKUP(L26,G9:J48,2,0))</f>
        <v/>
      </c>
      <c r="Q26" s="24" t="str">
        <f>IF(K26="","",VLOOKUP(P26,LISTAS!$F$5:$G$304,2,0))</f>
        <v/>
      </c>
      <c r="R26" s="38" t="str">
        <f>IF(K26="","",VLOOKUP(L26,G9:J48,4,0))</f>
        <v/>
      </c>
      <c r="S26" s="25" t="str">
        <f t="shared" si="6"/>
        <v/>
      </c>
      <c r="T26" s="25" t="str">
        <f t="shared" si="5"/>
        <v/>
      </c>
    </row>
    <row r="27" spans="2:20" s="5" customFormat="1" ht="18.75" customHeight="1" x14ac:dyDescent="0.3">
      <c r="B27" s="53"/>
      <c r="C27" s="53" t="str">
        <f>IF(B27="","",VLOOKUP(B27,LISTAS!$F$5:$I$304,2,0))</f>
        <v/>
      </c>
      <c r="D27" s="53" t="str">
        <f>IF(B27="","",VLOOKUP(B27,LISTAS!$F$5:$I$304,4,0))</f>
        <v/>
      </c>
      <c r="E27" s="54" t="s">
        <v>37</v>
      </c>
      <c r="G27" s="50" t="str">
        <f t="shared" si="0"/>
        <v/>
      </c>
      <c r="H27" s="34" t="str">
        <f t="shared" si="1"/>
        <v/>
      </c>
      <c r="I27" s="34" t="str">
        <f t="shared" si="2"/>
        <v/>
      </c>
      <c r="J27" s="50" t="str">
        <f t="shared" si="3"/>
        <v/>
      </c>
      <c r="K27" s="50" t="str">
        <f t="shared" si="4"/>
        <v/>
      </c>
      <c r="L27" s="50" t="str">
        <f>IF(K27="","",LARGE(K9:K48,M27))</f>
        <v/>
      </c>
      <c r="M27" s="51">
        <v>19</v>
      </c>
      <c r="N27" s="28"/>
      <c r="O27" s="49" t="str">
        <f>IF(R27&lt;&gt;"",_xlfn.RANK.EQ(R27,R9:R48,0),"")</f>
        <v/>
      </c>
      <c r="P27" s="24" t="str">
        <f>IF(K27="","",VLOOKUP(L27,G9:J48,2,0))</f>
        <v/>
      </c>
      <c r="Q27" s="24" t="str">
        <f>IF(K27="","",VLOOKUP(P27,LISTAS!$F$5:$G$304,2,0))</f>
        <v/>
      </c>
      <c r="R27" s="38" t="str">
        <f>IF(K27="","",VLOOKUP(L27,G9:J48,4,0))</f>
        <v/>
      </c>
      <c r="S27" s="25" t="str">
        <f t="shared" si="6"/>
        <v/>
      </c>
      <c r="T27" s="25" t="str">
        <f t="shared" si="5"/>
        <v/>
      </c>
    </row>
    <row r="28" spans="2:20" s="5" customFormat="1" ht="18.75" customHeight="1" x14ac:dyDescent="0.3">
      <c r="B28" s="53"/>
      <c r="C28" s="53" t="str">
        <f>IF(B28="","",VLOOKUP(B28,LISTAS!$F$5:$I$304,2,0))</f>
        <v/>
      </c>
      <c r="D28" s="53" t="str">
        <f>IF(B28="","",VLOOKUP(B28,LISTAS!$F$5:$I$304,4,0))</f>
        <v/>
      </c>
      <c r="E28" s="54" t="s">
        <v>37</v>
      </c>
      <c r="G28" s="50" t="str">
        <f t="shared" si="0"/>
        <v/>
      </c>
      <c r="H28" s="34" t="str">
        <f t="shared" si="1"/>
        <v/>
      </c>
      <c r="I28" s="34" t="str">
        <f t="shared" si="2"/>
        <v/>
      </c>
      <c r="J28" s="50" t="str">
        <f t="shared" si="3"/>
        <v/>
      </c>
      <c r="K28" s="50" t="str">
        <f t="shared" si="4"/>
        <v/>
      </c>
      <c r="L28" s="50" t="str">
        <f>IF(K28="","",LARGE(K9:K48,M28))</f>
        <v/>
      </c>
      <c r="M28" s="51">
        <v>20</v>
      </c>
      <c r="N28" s="28"/>
      <c r="O28" s="49" t="str">
        <f>IF(R28&lt;&gt;"",_xlfn.RANK.EQ(R28,R9:R48,0),"")</f>
        <v/>
      </c>
      <c r="P28" s="24" t="str">
        <f>IF(K28="","",VLOOKUP(L28,G9:J48,2,0))</f>
        <v/>
      </c>
      <c r="Q28" s="24" t="str">
        <f>IF(K28="","",VLOOKUP(P28,LISTAS!$F$5:$G$304,2,0))</f>
        <v/>
      </c>
      <c r="R28" s="38" t="str">
        <f>IF(K28="","",VLOOKUP(L28,G9:J48,4,0))</f>
        <v/>
      </c>
      <c r="S28" s="25" t="str">
        <f t="shared" si="6"/>
        <v/>
      </c>
      <c r="T28" s="25" t="str">
        <f t="shared" si="5"/>
        <v/>
      </c>
    </row>
    <row r="29" spans="2:20" s="5" customFormat="1" ht="18.75" customHeight="1" x14ac:dyDescent="0.3">
      <c r="B29" s="53"/>
      <c r="C29" s="53" t="str">
        <f>IF(B29="","",VLOOKUP(B29,LISTAS!$F$5:$I$304,2,0))</f>
        <v/>
      </c>
      <c r="D29" s="53" t="str">
        <f>IF(B29="","",VLOOKUP(B29,LISTAS!$F$5:$I$304,4,0))</f>
        <v/>
      </c>
      <c r="E29" s="54" t="s">
        <v>37</v>
      </c>
      <c r="G29" s="50" t="str">
        <f t="shared" si="0"/>
        <v/>
      </c>
      <c r="H29" s="34" t="str">
        <f t="shared" si="1"/>
        <v/>
      </c>
      <c r="I29" s="34" t="str">
        <f t="shared" si="2"/>
        <v/>
      </c>
      <c r="J29" s="50" t="str">
        <f t="shared" si="3"/>
        <v/>
      </c>
      <c r="K29" s="50" t="str">
        <f t="shared" si="4"/>
        <v/>
      </c>
      <c r="L29" s="50" t="str">
        <f>IF(K29="","",LARGE(K9:K48,M29))</f>
        <v/>
      </c>
      <c r="M29" s="51">
        <v>21</v>
      </c>
      <c r="N29" s="28"/>
      <c r="O29" s="49" t="str">
        <f>IF(R29&lt;&gt;"",_xlfn.RANK.EQ(R29,R9:R48,0),"")</f>
        <v/>
      </c>
      <c r="P29" s="24" t="str">
        <f>IF(K29="","",VLOOKUP(L29,G9:J48,2,0))</f>
        <v/>
      </c>
      <c r="Q29" s="24" t="str">
        <f>IF(K29="","",VLOOKUP(P29,LISTAS!$F$5:$G$304,2,0))</f>
        <v/>
      </c>
      <c r="R29" s="38" t="str">
        <f>IF(K29="","",VLOOKUP(L29,G9:J48,4,0))</f>
        <v/>
      </c>
      <c r="S29" s="25" t="str">
        <f t="shared" si="6"/>
        <v/>
      </c>
      <c r="T29" s="25" t="str">
        <f t="shared" si="5"/>
        <v/>
      </c>
    </row>
    <row r="30" spans="2:20" s="5" customFormat="1" ht="18.75" customHeight="1" x14ac:dyDescent="0.3">
      <c r="B30" s="53"/>
      <c r="C30" s="53" t="str">
        <f>IF(B30="","",VLOOKUP(B30,LISTAS!$F$5:$I$304,2,0))</f>
        <v/>
      </c>
      <c r="D30" s="53" t="str">
        <f>IF(B30="","",VLOOKUP(B30,LISTAS!$F$5:$I$304,4,0))</f>
        <v/>
      </c>
      <c r="E30" s="54" t="s">
        <v>37</v>
      </c>
      <c r="G30" s="50" t="str">
        <f t="shared" si="0"/>
        <v/>
      </c>
      <c r="H30" s="34" t="str">
        <f t="shared" si="1"/>
        <v/>
      </c>
      <c r="I30" s="34" t="str">
        <f t="shared" si="2"/>
        <v/>
      </c>
      <c r="J30" s="50" t="str">
        <f t="shared" si="3"/>
        <v/>
      </c>
      <c r="K30" s="50" t="str">
        <f t="shared" si="4"/>
        <v/>
      </c>
      <c r="L30" s="50" t="str">
        <f>IF(K30="","",LARGE(K9:K48,M30))</f>
        <v/>
      </c>
      <c r="M30" s="51">
        <v>22</v>
      </c>
      <c r="N30" s="28"/>
      <c r="O30" s="49" t="str">
        <f>IF(R30&lt;&gt;"",_xlfn.RANK.EQ(R30,R9:R48,0),"")</f>
        <v/>
      </c>
      <c r="P30" s="24" t="str">
        <f>IF(K30="","",VLOOKUP(L30,G9:J48,2,0))</f>
        <v/>
      </c>
      <c r="Q30" s="24" t="str">
        <f>IF(K30="","",VLOOKUP(P30,LISTAS!$F$5:$G$304,2,0))</f>
        <v/>
      </c>
      <c r="R30" s="38" t="str">
        <f>IF(K30="","",VLOOKUP(L30,G9:J48,4,0))</f>
        <v/>
      </c>
      <c r="S30" s="25" t="str">
        <f t="shared" si="6"/>
        <v/>
      </c>
      <c r="T30" s="25" t="str">
        <f t="shared" si="5"/>
        <v/>
      </c>
    </row>
    <row r="31" spans="2:20" s="5" customFormat="1" ht="18.75" customHeight="1" x14ac:dyDescent="0.3">
      <c r="B31" s="53"/>
      <c r="C31" s="53" t="str">
        <f>IF(B31="","",VLOOKUP(B31,LISTAS!$F$5:$I$304,2,0))</f>
        <v/>
      </c>
      <c r="D31" s="53" t="str">
        <f>IF(B31="","",VLOOKUP(B31,LISTAS!$F$5:$I$304,4,0))</f>
        <v/>
      </c>
      <c r="E31" s="54" t="s">
        <v>37</v>
      </c>
      <c r="G31" s="50" t="str">
        <f t="shared" si="0"/>
        <v/>
      </c>
      <c r="H31" s="34" t="str">
        <f t="shared" si="1"/>
        <v/>
      </c>
      <c r="I31" s="34" t="str">
        <f t="shared" si="2"/>
        <v/>
      </c>
      <c r="J31" s="50" t="str">
        <f t="shared" si="3"/>
        <v/>
      </c>
      <c r="K31" s="50" t="str">
        <f t="shared" si="4"/>
        <v/>
      </c>
      <c r="L31" s="50" t="str">
        <f>IF(K31="","",LARGE(K9:K48,M31))</f>
        <v/>
      </c>
      <c r="M31" s="51">
        <v>23</v>
      </c>
      <c r="N31" s="28"/>
      <c r="O31" s="49" t="str">
        <f>IF(R31&lt;&gt;"",_xlfn.RANK.EQ(R31,R9:R48,0),"")</f>
        <v/>
      </c>
      <c r="P31" s="24" t="str">
        <f>IF(K31="","",VLOOKUP(L31,G9:J48,2,0))</f>
        <v/>
      </c>
      <c r="Q31" s="24" t="str">
        <f>IF(K31="","",VLOOKUP(P31,LISTAS!$F$5:$G$304,2,0))</f>
        <v/>
      </c>
      <c r="R31" s="38" t="str">
        <f>IF(K31="","",VLOOKUP(L31,G9:J48,4,0))</f>
        <v/>
      </c>
      <c r="S31" s="25" t="str">
        <f t="shared" si="6"/>
        <v/>
      </c>
      <c r="T31" s="25" t="str">
        <f t="shared" si="5"/>
        <v/>
      </c>
    </row>
    <row r="32" spans="2:20" s="5" customFormat="1" ht="18.75" customHeight="1" x14ac:dyDescent="0.3">
      <c r="B32" s="53"/>
      <c r="C32" s="53" t="str">
        <f>IF(B32="","",VLOOKUP(B32,LISTAS!$F$5:$I$304,2,0))</f>
        <v/>
      </c>
      <c r="D32" s="53" t="str">
        <f>IF(B32="","",VLOOKUP(B32,LISTAS!$F$5:$I$304,4,0))</f>
        <v/>
      </c>
      <c r="E32" s="54" t="s">
        <v>37</v>
      </c>
      <c r="G32" s="50" t="str">
        <f t="shared" si="0"/>
        <v/>
      </c>
      <c r="H32" s="34" t="str">
        <f t="shared" si="1"/>
        <v/>
      </c>
      <c r="I32" s="34" t="str">
        <f t="shared" si="2"/>
        <v/>
      </c>
      <c r="J32" s="50" t="str">
        <f t="shared" si="3"/>
        <v/>
      </c>
      <c r="K32" s="50" t="str">
        <f t="shared" si="4"/>
        <v/>
      </c>
      <c r="L32" s="50" t="str">
        <f>IF(K32="","",LARGE(K9:K48,M32))</f>
        <v/>
      </c>
      <c r="M32" s="51">
        <v>24</v>
      </c>
      <c r="N32" s="28"/>
      <c r="O32" s="49" t="str">
        <f>IF(R32&lt;&gt;"",_xlfn.RANK.EQ(R32,R9:R48,0),"")</f>
        <v/>
      </c>
      <c r="P32" s="24" t="str">
        <f>IF(K32="","",VLOOKUP(L32,G9:J48,2,0))</f>
        <v/>
      </c>
      <c r="Q32" s="24" t="str">
        <f>IF(K32="","",VLOOKUP(P32,LISTAS!$F$5:$G$304,2,0))</f>
        <v/>
      </c>
      <c r="R32" s="38" t="str">
        <f>IF(K32="","",VLOOKUP(L32,G9:J48,4,0))</f>
        <v/>
      </c>
      <c r="S32" s="25" t="str">
        <f t="shared" si="6"/>
        <v/>
      </c>
      <c r="T32" s="25" t="str">
        <f t="shared" si="5"/>
        <v/>
      </c>
    </row>
    <row r="33" spans="2:20" s="5" customFormat="1" ht="18.75" customHeight="1" x14ac:dyDescent="0.3">
      <c r="B33" s="53"/>
      <c r="C33" s="53" t="str">
        <f>IF(B33="","",VLOOKUP(B33,LISTAS!$F$5:$I$304,2,0))</f>
        <v/>
      </c>
      <c r="D33" s="53" t="str">
        <f>IF(B33="","",VLOOKUP(B33,LISTAS!$F$5:$I$304,4,0))</f>
        <v/>
      </c>
      <c r="E33" s="54" t="s">
        <v>37</v>
      </c>
      <c r="G33" s="50" t="str">
        <f t="shared" si="0"/>
        <v/>
      </c>
      <c r="H33" s="34" t="str">
        <f t="shared" si="1"/>
        <v/>
      </c>
      <c r="I33" s="34" t="str">
        <f t="shared" si="2"/>
        <v/>
      </c>
      <c r="J33" s="50" t="str">
        <f t="shared" si="3"/>
        <v/>
      </c>
      <c r="K33" s="50" t="str">
        <f t="shared" si="4"/>
        <v/>
      </c>
      <c r="L33" s="50" t="str">
        <f>IF(K33="","",LARGE(K9:K48,M33))</f>
        <v/>
      </c>
      <c r="M33" s="51">
        <v>25</v>
      </c>
      <c r="N33" s="28"/>
      <c r="O33" s="49" t="str">
        <f>IF(R33&lt;&gt;"",_xlfn.RANK.EQ(R33,R9:R48,0),"")</f>
        <v/>
      </c>
      <c r="P33" s="24" t="str">
        <f>IF(K33="","",VLOOKUP(L33,G9:J48,2,0))</f>
        <v/>
      </c>
      <c r="Q33" s="24" t="str">
        <f>IF(K33="","",VLOOKUP(P33,LISTAS!$F$5:$G$304,2,0))</f>
        <v/>
      </c>
      <c r="R33" s="38" t="str">
        <f>IF(K33="","",VLOOKUP(L33,G9:J48,4,0))</f>
        <v/>
      </c>
      <c r="S33" s="25" t="str">
        <f t="shared" si="6"/>
        <v/>
      </c>
      <c r="T33" s="25" t="str">
        <f t="shared" si="5"/>
        <v/>
      </c>
    </row>
    <row r="34" spans="2:20" s="5" customFormat="1" ht="18.75" customHeight="1" x14ac:dyDescent="0.3">
      <c r="B34" s="53"/>
      <c r="C34" s="53" t="str">
        <f>IF(B34="","",VLOOKUP(B34,LISTAS!$F$5:$I$304,2,0))</f>
        <v/>
      </c>
      <c r="D34" s="53" t="str">
        <f>IF(B34="","",VLOOKUP(B34,LISTAS!$F$5:$I$304,4,0))</f>
        <v/>
      </c>
      <c r="E34" s="54" t="s">
        <v>37</v>
      </c>
      <c r="G34" s="50" t="str">
        <f t="shared" si="0"/>
        <v/>
      </c>
      <c r="H34" s="34" t="str">
        <f t="shared" si="1"/>
        <v/>
      </c>
      <c r="I34" s="34" t="str">
        <f t="shared" si="2"/>
        <v/>
      </c>
      <c r="J34" s="50" t="str">
        <f t="shared" si="3"/>
        <v/>
      </c>
      <c r="K34" s="50" t="str">
        <f t="shared" si="4"/>
        <v/>
      </c>
      <c r="L34" s="50" t="str">
        <f>IF(K34="","",LARGE(K9:K48,M34))</f>
        <v/>
      </c>
      <c r="M34" s="51">
        <v>26</v>
      </c>
      <c r="N34" s="28"/>
      <c r="O34" s="49" t="str">
        <f>IF(R34&lt;&gt;"",_xlfn.RANK.EQ(R34,R9:R48,0),"")</f>
        <v/>
      </c>
      <c r="P34" s="24" t="str">
        <f>IF(K34="","",VLOOKUP(L34,G9:J48,2,0))</f>
        <v/>
      </c>
      <c r="Q34" s="24" t="str">
        <f>IF(K34="","",VLOOKUP(P34,LISTAS!$F$5:$G$304,2,0))</f>
        <v/>
      </c>
      <c r="R34" s="38" t="str">
        <f>IF(K34="","",VLOOKUP(L34,G9:J48,4,0))</f>
        <v/>
      </c>
      <c r="S34" s="25" t="str">
        <f t="shared" si="6"/>
        <v/>
      </c>
      <c r="T34" s="25" t="str">
        <f t="shared" si="5"/>
        <v/>
      </c>
    </row>
    <row r="35" spans="2:20" s="5" customFormat="1" ht="18.75" customHeight="1" x14ac:dyDescent="0.3">
      <c r="B35" s="53"/>
      <c r="C35" s="53" t="str">
        <f>IF(B35="","",VLOOKUP(B35,LISTAS!$F$5:$I$304,2,0))</f>
        <v/>
      </c>
      <c r="D35" s="53" t="str">
        <f>IF(B35="","",VLOOKUP(B35,LISTAS!$F$5:$I$304,4,0))</f>
        <v/>
      </c>
      <c r="E35" s="54" t="s">
        <v>37</v>
      </c>
      <c r="G35" s="50" t="str">
        <f t="shared" si="0"/>
        <v/>
      </c>
      <c r="H35" s="34" t="str">
        <f t="shared" si="1"/>
        <v/>
      </c>
      <c r="I35" s="34" t="str">
        <f t="shared" si="2"/>
        <v/>
      </c>
      <c r="J35" s="50" t="str">
        <f t="shared" si="3"/>
        <v/>
      </c>
      <c r="K35" s="50" t="str">
        <f t="shared" si="4"/>
        <v/>
      </c>
      <c r="L35" s="50" t="str">
        <f>IF(K35="","",LARGE(K9:K48,M35))</f>
        <v/>
      </c>
      <c r="M35" s="51">
        <v>27</v>
      </c>
      <c r="N35" s="28"/>
      <c r="O35" s="49" t="str">
        <f>IF(R35&lt;&gt;"",_xlfn.RANK.EQ(R35,R9:R48,0),"")</f>
        <v/>
      </c>
      <c r="P35" s="24" t="str">
        <f>IF(K35="","",VLOOKUP(L35,G9:J48,2,0))</f>
        <v/>
      </c>
      <c r="Q35" s="24" t="str">
        <f>IF(K35="","",VLOOKUP(P35,LISTAS!$F$5:$G$304,2,0))</f>
        <v/>
      </c>
      <c r="R35" s="38" t="str">
        <f>IF(K35="","",VLOOKUP(L35,G9:J48,4,0))</f>
        <v/>
      </c>
      <c r="S35" s="25" t="str">
        <f t="shared" si="6"/>
        <v/>
      </c>
      <c r="T35" s="25" t="str">
        <f t="shared" si="5"/>
        <v/>
      </c>
    </row>
    <row r="36" spans="2:20" s="5" customFormat="1" ht="18.75" customHeight="1" x14ac:dyDescent="0.3">
      <c r="B36" s="53"/>
      <c r="C36" s="53" t="str">
        <f>IF(B36="","",VLOOKUP(B36,LISTAS!$F$5:$I$304,2,0))</f>
        <v/>
      </c>
      <c r="D36" s="53" t="str">
        <f>IF(B36="","",VLOOKUP(B36,LISTAS!$F$5:$I$304,4,0))</f>
        <v/>
      </c>
      <c r="E36" s="54" t="s">
        <v>37</v>
      </c>
      <c r="G36" s="50" t="str">
        <f t="shared" si="0"/>
        <v/>
      </c>
      <c r="H36" s="34" t="str">
        <f t="shared" si="1"/>
        <v/>
      </c>
      <c r="I36" s="34" t="str">
        <f t="shared" si="2"/>
        <v/>
      </c>
      <c r="J36" s="50" t="str">
        <f t="shared" si="3"/>
        <v/>
      </c>
      <c r="K36" s="50" t="str">
        <f t="shared" si="4"/>
        <v/>
      </c>
      <c r="L36" s="50" t="str">
        <f>IF(K36="","",LARGE(K9:K48,M36))</f>
        <v/>
      </c>
      <c r="M36" s="51">
        <v>28</v>
      </c>
      <c r="N36" s="28"/>
      <c r="O36" s="49" t="str">
        <f>IF(R36&lt;&gt;"",_xlfn.RANK.EQ(R36,R9:R48,0),"")</f>
        <v/>
      </c>
      <c r="P36" s="24" t="str">
        <f>IF(K36="","",VLOOKUP(L36,G9:J48,2,0))</f>
        <v/>
      </c>
      <c r="Q36" s="24" t="str">
        <f>IF(K36="","",VLOOKUP(P36,LISTAS!$F$5:$G$304,2,0))</f>
        <v/>
      </c>
      <c r="R36" s="38" t="str">
        <f>IF(K36="","",VLOOKUP(L36,G9:J48,4,0))</f>
        <v/>
      </c>
      <c r="S36" s="25" t="str">
        <f t="shared" si="6"/>
        <v/>
      </c>
      <c r="T36" s="25" t="str">
        <f t="shared" si="5"/>
        <v/>
      </c>
    </row>
    <row r="37" spans="2:20" s="5" customFormat="1" ht="18.75" customHeight="1" x14ac:dyDescent="0.3">
      <c r="B37" s="53"/>
      <c r="C37" s="53" t="str">
        <f>IF(B37="","",VLOOKUP(B37,LISTAS!$F$5:$I$304,2,0))</f>
        <v/>
      </c>
      <c r="D37" s="53" t="str">
        <f>IF(B37="","",VLOOKUP(B37,LISTAS!$F$5:$I$304,4,0))</f>
        <v/>
      </c>
      <c r="E37" s="54" t="s">
        <v>37</v>
      </c>
      <c r="G37" s="50" t="str">
        <f t="shared" si="0"/>
        <v/>
      </c>
      <c r="H37" s="34" t="str">
        <f t="shared" si="1"/>
        <v/>
      </c>
      <c r="I37" s="34" t="str">
        <f t="shared" si="2"/>
        <v/>
      </c>
      <c r="J37" s="50" t="str">
        <f t="shared" si="3"/>
        <v/>
      </c>
      <c r="K37" s="50" t="str">
        <f t="shared" si="4"/>
        <v/>
      </c>
      <c r="L37" s="50" t="str">
        <f>IF(K37="","",LARGE(K9:K48,M37))</f>
        <v/>
      </c>
      <c r="M37" s="51">
        <v>29</v>
      </c>
      <c r="N37" s="28"/>
      <c r="O37" s="49" t="str">
        <f>IF(R37&lt;&gt;"",_xlfn.RANK.EQ(R37,R9:R48,0),"")</f>
        <v/>
      </c>
      <c r="P37" s="24" t="str">
        <f>IF(K37="","",VLOOKUP(L37,G9:J48,2,0))</f>
        <v/>
      </c>
      <c r="Q37" s="24" t="str">
        <f>IF(K37="","",VLOOKUP(P37,LISTAS!$F$5:$G$304,2,0))</f>
        <v/>
      </c>
      <c r="R37" s="38" t="str">
        <f>IF(K37="","",VLOOKUP(L37,G9:J48,4,0))</f>
        <v/>
      </c>
      <c r="S37" s="25" t="str">
        <f t="shared" si="6"/>
        <v/>
      </c>
      <c r="T37" s="25" t="str">
        <f t="shared" si="5"/>
        <v/>
      </c>
    </row>
    <row r="38" spans="2:20" s="5" customFormat="1" ht="18.75" customHeight="1" x14ac:dyDescent="0.3">
      <c r="B38" s="53"/>
      <c r="C38" s="53" t="str">
        <f>IF(B38="","",VLOOKUP(B38,LISTAS!$F$5:$I$304,2,0))</f>
        <v/>
      </c>
      <c r="D38" s="53" t="str">
        <f>IF(B38="","",VLOOKUP(B38,LISTAS!$F$5:$I$304,4,0))</f>
        <v/>
      </c>
      <c r="E38" s="54" t="s">
        <v>37</v>
      </c>
      <c r="G38" s="50" t="str">
        <f t="shared" si="0"/>
        <v/>
      </c>
      <c r="H38" s="34" t="str">
        <f t="shared" si="1"/>
        <v/>
      </c>
      <c r="I38" s="34" t="str">
        <f t="shared" si="2"/>
        <v/>
      </c>
      <c r="J38" s="50" t="str">
        <f t="shared" si="3"/>
        <v/>
      </c>
      <c r="K38" s="50" t="str">
        <f t="shared" si="4"/>
        <v/>
      </c>
      <c r="L38" s="50" t="str">
        <f>IF(K38="","",LARGE(K9:K48,M38))</f>
        <v/>
      </c>
      <c r="M38" s="51">
        <v>30</v>
      </c>
      <c r="N38" s="28"/>
      <c r="O38" s="49" t="str">
        <f>IF(R38&lt;&gt;"",_xlfn.RANK.EQ(R38,R9:R48,0),"")</f>
        <v/>
      </c>
      <c r="P38" s="24" t="str">
        <f>IF(K38="","",VLOOKUP(L38,G9:J48,2,0))</f>
        <v/>
      </c>
      <c r="Q38" s="24" t="str">
        <f>IF(K38="","",VLOOKUP(P38,LISTAS!$F$5:$G$304,2,0))</f>
        <v/>
      </c>
      <c r="R38" s="38" t="str">
        <f>IF(K38="","",VLOOKUP(L38,G9:J48,4,0))</f>
        <v/>
      </c>
      <c r="S38" s="25" t="str">
        <f t="shared" si="6"/>
        <v/>
      </c>
      <c r="T38" s="25" t="str">
        <f t="shared" si="5"/>
        <v/>
      </c>
    </row>
    <row r="39" spans="2:20" s="5" customFormat="1" ht="18.75" customHeight="1" x14ac:dyDescent="0.3">
      <c r="B39" s="53"/>
      <c r="C39" s="53" t="str">
        <f>IF(B39="","",VLOOKUP(B39,LISTAS!$F$5:$I$304,2,0))</f>
        <v/>
      </c>
      <c r="D39" s="53" t="str">
        <f>IF(B39="","",VLOOKUP(B39,LISTAS!$F$5:$I$304,4,0))</f>
        <v/>
      </c>
      <c r="E39" s="54" t="s">
        <v>37</v>
      </c>
      <c r="G39" s="50" t="str">
        <f t="shared" si="0"/>
        <v/>
      </c>
      <c r="H39" s="34" t="str">
        <f t="shared" si="1"/>
        <v/>
      </c>
      <c r="I39" s="34" t="str">
        <f t="shared" si="2"/>
        <v/>
      </c>
      <c r="J39" s="50" t="str">
        <f t="shared" si="3"/>
        <v/>
      </c>
      <c r="K39" s="50" t="str">
        <f t="shared" si="4"/>
        <v/>
      </c>
      <c r="L39" s="50" t="str">
        <f>IF(K39="","",LARGE(K9:K48,M39))</f>
        <v/>
      </c>
      <c r="M39" s="51">
        <v>31</v>
      </c>
      <c r="N39" s="28"/>
      <c r="O39" s="49" t="str">
        <f>IF(R39&lt;&gt;"",_xlfn.RANK.EQ(R39,R9:R48,0),"")</f>
        <v/>
      </c>
      <c r="P39" s="24" t="str">
        <f>IF(K39="","",VLOOKUP(L39,G9:J48,2,0))</f>
        <v/>
      </c>
      <c r="Q39" s="24" t="str">
        <f>IF(K39="","",VLOOKUP(P39,LISTAS!$F$5:$G$304,2,0))</f>
        <v/>
      </c>
      <c r="R39" s="38" t="str">
        <f>IF(K39="","",VLOOKUP(L39,G9:J48,4,0))</f>
        <v/>
      </c>
      <c r="S39" s="25" t="str">
        <f t="shared" si="6"/>
        <v/>
      </c>
      <c r="T39" s="25" t="str">
        <f t="shared" si="5"/>
        <v/>
      </c>
    </row>
    <row r="40" spans="2:20" s="5" customFormat="1" ht="18.75" customHeight="1" x14ac:dyDescent="0.3">
      <c r="B40" s="53"/>
      <c r="C40" s="53" t="str">
        <f>IF(B40="","",VLOOKUP(B40,LISTAS!$F$5:$I$304,2,0))</f>
        <v/>
      </c>
      <c r="D40" s="53" t="str">
        <f>IF(B40="","",VLOOKUP(B40,LISTAS!$F$5:$I$304,4,0))</f>
        <v/>
      </c>
      <c r="E40" s="54" t="s">
        <v>37</v>
      </c>
      <c r="G40" s="50" t="str">
        <f t="shared" si="0"/>
        <v/>
      </c>
      <c r="H40" s="34" t="str">
        <f t="shared" si="1"/>
        <v/>
      </c>
      <c r="I40" s="34" t="str">
        <f t="shared" si="2"/>
        <v/>
      </c>
      <c r="J40" s="50" t="str">
        <f t="shared" si="3"/>
        <v/>
      </c>
      <c r="K40" s="50" t="str">
        <f t="shared" si="4"/>
        <v/>
      </c>
      <c r="L40" s="50" t="str">
        <f>IF(K40="","",LARGE(K9:K48,M40))</f>
        <v/>
      </c>
      <c r="M40" s="51">
        <v>32</v>
      </c>
      <c r="N40" s="28"/>
      <c r="O40" s="49" t="str">
        <f>IF(R40&lt;&gt;"",_xlfn.RANK.EQ(R40,R9:R48,0),"")</f>
        <v/>
      </c>
      <c r="P40" s="24" t="str">
        <f>IF(K40="","",VLOOKUP(L40,G9:J48,2,0))</f>
        <v/>
      </c>
      <c r="Q40" s="24" t="str">
        <f>IF(K40="","",VLOOKUP(P40,LISTAS!$F$5:$G$304,2,0))</f>
        <v/>
      </c>
      <c r="R40" s="38" t="str">
        <f>IF(K40="","",VLOOKUP(L40,G9:J48,4,0))</f>
        <v/>
      </c>
      <c r="S40" s="25" t="str">
        <f t="shared" si="6"/>
        <v/>
      </c>
      <c r="T40" s="25" t="str">
        <f t="shared" si="5"/>
        <v/>
      </c>
    </row>
    <row r="41" spans="2:20" s="5" customFormat="1" ht="18.75" customHeight="1" x14ac:dyDescent="0.3">
      <c r="B41" s="53"/>
      <c r="C41" s="53" t="str">
        <f>IF(B41="","",VLOOKUP(B41,LISTAS!$F$5:$I$304,2,0))</f>
        <v/>
      </c>
      <c r="D41" s="53" t="str">
        <f>IF(B41="","",VLOOKUP(B41,LISTAS!$F$5:$I$304,4,0))</f>
        <v/>
      </c>
      <c r="E41" s="54" t="s">
        <v>37</v>
      </c>
      <c r="G41" s="50" t="str">
        <f t="shared" si="0"/>
        <v/>
      </c>
      <c r="H41" s="34" t="str">
        <f t="shared" si="1"/>
        <v/>
      </c>
      <c r="I41" s="34" t="str">
        <f t="shared" si="2"/>
        <v/>
      </c>
      <c r="J41" s="50" t="str">
        <f t="shared" si="3"/>
        <v/>
      </c>
      <c r="K41" s="50" t="str">
        <f t="shared" si="4"/>
        <v/>
      </c>
      <c r="L41" s="50" t="str">
        <f>IF(K41="","",LARGE(K9:K48,M41))</f>
        <v/>
      </c>
      <c r="M41" s="51">
        <v>33</v>
      </c>
      <c r="N41" s="28"/>
      <c r="O41" s="49" t="str">
        <f>IF(R41&lt;&gt;"",_xlfn.RANK.EQ(R41,R9:R48,0),"")</f>
        <v/>
      </c>
      <c r="P41" s="24" t="str">
        <f>IF(K41="","",VLOOKUP(L41,G9:J48,2,0))</f>
        <v/>
      </c>
      <c r="Q41" s="24" t="str">
        <f>IF(K41="","",VLOOKUP(P41,LISTAS!$F$5:$G$304,2,0))</f>
        <v/>
      </c>
      <c r="R41" s="38" t="str">
        <f>IF(K41="","",VLOOKUP(L41,G9:J48,4,0))</f>
        <v/>
      </c>
      <c r="S41" s="25" t="str">
        <f t="shared" si="6"/>
        <v/>
      </c>
      <c r="T41" s="25" t="str">
        <f t="shared" si="5"/>
        <v/>
      </c>
    </row>
    <row r="42" spans="2:20" s="5" customFormat="1" ht="18.75" customHeight="1" x14ac:dyDescent="0.3">
      <c r="B42" s="53"/>
      <c r="C42" s="53" t="str">
        <f>IF(B42="","",VLOOKUP(B42,LISTAS!$F$5:$I$304,2,0))</f>
        <v/>
      </c>
      <c r="D42" s="53" t="str">
        <f>IF(B42="","",VLOOKUP(B42,LISTAS!$F$5:$I$304,4,0))</f>
        <v/>
      </c>
      <c r="E42" s="54" t="s">
        <v>37</v>
      </c>
      <c r="G42" s="50" t="str">
        <f t="shared" si="0"/>
        <v/>
      </c>
      <c r="H42" s="34" t="str">
        <f t="shared" si="1"/>
        <v/>
      </c>
      <c r="I42" s="34" t="str">
        <f t="shared" si="2"/>
        <v/>
      </c>
      <c r="J42" s="50" t="str">
        <f t="shared" si="3"/>
        <v/>
      </c>
      <c r="K42" s="50" t="str">
        <f t="shared" si="4"/>
        <v/>
      </c>
      <c r="L42" s="50" t="str">
        <f>IF(K42="","",LARGE(K9:K48,M42))</f>
        <v/>
      </c>
      <c r="M42" s="51">
        <v>34</v>
      </c>
      <c r="N42" s="28"/>
      <c r="O42" s="49" t="str">
        <f>IF(R42&lt;&gt;"",_xlfn.RANK.EQ(R42,R9:R48,0),"")</f>
        <v/>
      </c>
      <c r="P42" s="24" t="str">
        <f>IF(K42="","",VLOOKUP(L42,G9:J48,2,0))</f>
        <v/>
      </c>
      <c r="Q42" s="24" t="str">
        <f>IF(K42="","",VLOOKUP(P42,LISTAS!$F$5:$G$304,2,0))</f>
        <v/>
      </c>
      <c r="R42" s="38" t="str">
        <f>IF(K42="","",VLOOKUP(L42,G9:J48,4,0))</f>
        <v/>
      </c>
      <c r="S42" s="25" t="str">
        <f t="shared" si="6"/>
        <v/>
      </c>
      <c r="T42" s="25" t="str">
        <f t="shared" si="5"/>
        <v/>
      </c>
    </row>
    <row r="43" spans="2:20" s="5" customFormat="1" ht="18.75" customHeight="1" x14ac:dyDescent="0.3">
      <c r="B43" s="53"/>
      <c r="C43" s="53" t="str">
        <f>IF(B43="","",VLOOKUP(B43,LISTAS!$F$5:$I$304,2,0))</f>
        <v/>
      </c>
      <c r="D43" s="53" t="str">
        <f>IF(B43="","",VLOOKUP(B43,LISTAS!$F$5:$I$304,4,0))</f>
        <v/>
      </c>
      <c r="E43" s="54" t="s">
        <v>37</v>
      </c>
      <c r="G43" s="50" t="str">
        <f t="shared" si="0"/>
        <v/>
      </c>
      <c r="H43" s="34" t="str">
        <f t="shared" si="1"/>
        <v/>
      </c>
      <c r="I43" s="34" t="str">
        <f t="shared" si="2"/>
        <v/>
      </c>
      <c r="J43" s="50" t="str">
        <f t="shared" si="3"/>
        <v/>
      </c>
      <c r="K43" s="50" t="str">
        <f t="shared" si="4"/>
        <v/>
      </c>
      <c r="L43" s="50" t="str">
        <f>IF(K43="","",LARGE(K9:K48,M43))</f>
        <v/>
      </c>
      <c r="M43" s="51">
        <v>35</v>
      </c>
      <c r="N43" s="28"/>
      <c r="O43" s="49" t="str">
        <f>IF(R43&lt;&gt;"",_xlfn.RANK.EQ(R43,R9:R48,0),"")</f>
        <v/>
      </c>
      <c r="P43" s="24" t="str">
        <f>IF(K43="","",VLOOKUP(L43,G9:J48,2,0))</f>
        <v/>
      </c>
      <c r="Q43" s="24" t="str">
        <f>IF(K43="","",VLOOKUP(P43,LISTAS!$F$5:$G$304,2,0))</f>
        <v/>
      </c>
      <c r="R43" s="38" t="str">
        <f>IF(K43="","",VLOOKUP(L43,G9:J48,4,0))</f>
        <v/>
      </c>
      <c r="S43" s="25" t="str">
        <f t="shared" si="6"/>
        <v/>
      </c>
      <c r="T43" s="25" t="str">
        <f t="shared" si="5"/>
        <v/>
      </c>
    </row>
    <row r="44" spans="2:20" s="5" customFormat="1" ht="18.75" customHeight="1" x14ac:dyDescent="0.3">
      <c r="B44" s="53"/>
      <c r="C44" s="53" t="str">
        <f>IF(B44="","",VLOOKUP(B44,LISTAS!$F$5:$I$304,2,0))</f>
        <v/>
      </c>
      <c r="D44" s="53" t="str">
        <f>IF(B44="","",VLOOKUP(B44,LISTAS!$F$5:$I$304,4,0))</f>
        <v/>
      </c>
      <c r="E44" s="54" t="s">
        <v>37</v>
      </c>
      <c r="G44" s="50" t="str">
        <f t="shared" si="0"/>
        <v/>
      </c>
      <c r="H44" s="34" t="str">
        <f t="shared" si="1"/>
        <v/>
      </c>
      <c r="I44" s="34" t="str">
        <f t="shared" si="2"/>
        <v/>
      </c>
      <c r="J44" s="50" t="str">
        <f t="shared" si="3"/>
        <v/>
      </c>
      <c r="K44" s="50" t="str">
        <f t="shared" si="4"/>
        <v/>
      </c>
      <c r="L44" s="50" t="str">
        <f>IF(K44="","",LARGE(K9:K48,M44))</f>
        <v/>
      </c>
      <c r="M44" s="51">
        <v>36</v>
      </c>
      <c r="N44" s="28"/>
      <c r="O44" s="49" t="str">
        <f>IF(R44&lt;&gt;"",_xlfn.RANK.EQ(R44,R9:R48,0),"")</f>
        <v/>
      </c>
      <c r="P44" s="24" t="str">
        <f>IF(K44="","",VLOOKUP(L44,G9:J48,2,0))</f>
        <v/>
      </c>
      <c r="Q44" s="24" t="str">
        <f>IF(K44="","",VLOOKUP(P44,LISTAS!$F$5:$G$304,2,0))</f>
        <v/>
      </c>
      <c r="R44" s="38" t="str">
        <f>IF(K44="","",VLOOKUP(L44,G9:J48,4,0))</f>
        <v/>
      </c>
      <c r="S44" s="25" t="str">
        <f t="shared" si="6"/>
        <v/>
      </c>
      <c r="T44" s="25" t="str">
        <f t="shared" si="5"/>
        <v/>
      </c>
    </row>
    <row r="45" spans="2:20" s="5" customFormat="1" ht="18.75" customHeight="1" x14ac:dyDescent="0.3">
      <c r="B45" s="53"/>
      <c r="C45" s="53" t="str">
        <f>IF(B45="","",VLOOKUP(B45,LISTAS!$F$5:$I$304,2,0))</f>
        <v/>
      </c>
      <c r="D45" s="53" t="str">
        <f>IF(B45="","",VLOOKUP(B45,LISTAS!$F$5:$I$304,4,0))</f>
        <v/>
      </c>
      <c r="E45" s="54" t="s">
        <v>37</v>
      </c>
      <c r="G45" s="50" t="str">
        <f t="shared" si="0"/>
        <v/>
      </c>
      <c r="H45" s="34" t="str">
        <f t="shared" si="1"/>
        <v/>
      </c>
      <c r="I45" s="34" t="str">
        <f t="shared" si="2"/>
        <v/>
      </c>
      <c r="J45" s="50" t="str">
        <f t="shared" si="3"/>
        <v/>
      </c>
      <c r="K45" s="50" t="str">
        <f t="shared" si="4"/>
        <v/>
      </c>
      <c r="L45" s="50" t="str">
        <f>IF(K45="","",LARGE(K9:K48,M45))</f>
        <v/>
      </c>
      <c r="M45" s="51">
        <v>37</v>
      </c>
      <c r="N45" s="28"/>
      <c r="O45" s="49" t="str">
        <f>IF(R45&lt;&gt;"",_xlfn.RANK.EQ(R45,R9:R48,0),"")</f>
        <v/>
      </c>
      <c r="P45" s="24" t="str">
        <f>IF(K45="","",VLOOKUP(L45,G9:J48,2,0))</f>
        <v/>
      </c>
      <c r="Q45" s="24" t="str">
        <f>IF(K45="","",VLOOKUP(P45,LISTAS!$F$5:$G$304,2,0))</f>
        <v/>
      </c>
      <c r="R45" s="38" t="str">
        <f>IF(K45="","",VLOOKUP(L45,G9:J48,4,0))</f>
        <v/>
      </c>
      <c r="S45" s="25" t="str">
        <f t="shared" si="6"/>
        <v/>
      </c>
      <c r="T45" s="25" t="str">
        <f t="shared" si="5"/>
        <v/>
      </c>
    </row>
    <row r="46" spans="2:20" s="5" customFormat="1" ht="18.75" customHeight="1" x14ac:dyDescent="0.3">
      <c r="B46" s="53"/>
      <c r="C46" s="53" t="str">
        <f>IF(B46="","",VLOOKUP(B46,LISTAS!$F$5:$I$304,2,0))</f>
        <v/>
      </c>
      <c r="D46" s="53" t="str">
        <f>IF(B46="","",VLOOKUP(B46,LISTAS!$F$5:$I$304,4,0))</f>
        <v/>
      </c>
      <c r="E46" s="54" t="s">
        <v>37</v>
      </c>
      <c r="G46" s="50" t="str">
        <f t="shared" si="0"/>
        <v/>
      </c>
      <c r="H46" s="34" t="str">
        <f t="shared" si="1"/>
        <v/>
      </c>
      <c r="I46" s="34" t="str">
        <f t="shared" si="2"/>
        <v/>
      </c>
      <c r="J46" s="50" t="str">
        <f t="shared" si="3"/>
        <v/>
      </c>
      <c r="K46" s="50" t="str">
        <f t="shared" si="4"/>
        <v/>
      </c>
      <c r="L46" s="50" t="str">
        <f>IF(K46="","",LARGE(K9:K48,M46))</f>
        <v/>
      </c>
      <c r="M46" s="51">
        <v>38</v>
      </c>
      <c r="N46" s="28"/>
      <c r="O46" s="49" t="str">
        <f>IF(R46&lt;&gt;"",_xlfn.RANK.EQ(R46,R9:R48,0),"")</f>
        <v/>
      </c>
      <c r="P46" s="24" t="str">
        <f>IF(K46="","",VLOOKUP(L46,G9:J48,2,0))</f>
        <v/>
      </c>
      <c r="Q46" s="24" t="str">
        <f>IF(K46="","",VLOOKUP(P46,LISTAS!$F$5:$G$304,2,0))</f>
        <v/>
      </c>
      <c r="R46" s="38" t="str">
        <f>IF(K46="","",VLOOKUP(L46,G9:J48,4,0))</f>
        <v/>
      </c>
      <c r="S46" s="25" t="str">
        <f t="shared" si="6"/>
        <v/>
      </c>
      <c r="T46" s="25" t="str">
        <f t="shared" si="5"/>
        <v/>
      </c>
    </row>
    <row r="47" spans="2:20" s="5" customFormat="1" ht="18.75" customHeight="1" x14ac:dyDescent="0.3">
      <c r="B47" s="53"/>
      <c r="C47" s="53" t="str">
        <f>IF(B47="","",VLOOKUP(B47,LISTAS!$F$5:$I$304,2,0))</f>
        <v/>
      </c>
      <c r="D47" s="53" t="str">
        <f>IF(B47="","",VLOOKUP(B47,LISTAS!$F$5:$I$304,4,0))</f>
        <v/>
      </c>
      <c r="E47" s="54" t="s">
        <v>37</v>
      </c>
      <c r="G47" s="50" t="str">
        <f t="shared" si="0"/>
        <v/>
      </c>
      <c r="H47" s="34" t="str">
        <f t="shared" si="1"/>
        <v/>
      </c>
      <c r="I47" s="34" t="str">
        <f t="shared" si="2"/>
        <v/>
      </c>
      <c r="J47" s="50" t="str">
        <f t="shared" si="3"/>
        <v/>
      </c>
      <c r="K47" s="50" t="str">
        <f t="shared" si="4"/>
        <v/>
      </c>
      <c r="L47" s="50" t="str">
        <f>IF(K47="","",LARGE(K9:K48,M47))</f>
        <v/>
      </c>
      <c r="M47" s="51">
        <v>39</v>
      </c>
      <c r="N47" s="28"/>
      <c r="O47" s="49" t="str">
        <f>IF(R47&lt;&gt;"",_xlfn.RANK.EQ(R47,R9:R48,0),"")</f>
        <v/>
      </c>
      <c r="P47" s="24" t="str">
        <f>IF(K47="","",VLOOKUP(L47,G9:J48,2,0))</f>
        <v/>
      </c>
      <c r="Q47" s="24" t="str">
        <f>IF(K47="","",VLOOKUP(P47,LISTAS!$F$5:$G$304,2,0))</f>
        <v/>
      </c>
      <c r="R47" s="38" t="str">
        <f>IF(K47="","",VLOOKUP(L47,G9:J48,4,0))</f>
        <v/>
      </c>
      <c r="S47" s="25" t="str">
        <f t="shared" si="6"/>
        <v/>
      </c>
      <c r="T47" s="25" t="str">
        <f t="shared" si="5"/>
        <v/>
      </c>
    </row>
    <row r="48" spans="2:20" s="5" customFormat="1" ht="18.75" customHeight="1" x14ac:dyDescent="0.3">
      <c r="B48" s="53"/>
      <c r="C48" s="53" t="str">
        <f>IF(B48="","",VLOOKUP(B48,LISTAS!$F$5:$I$304,2,0))</f>
        <v/>
      </c>
      <c r="D48" s="53" t="str">
        <f>IF(B48="","",VLOOKUP(B48,LISTAS!$F$5:$I$304,4,0))</f>
        <v/>
      </c>
      <c r="E48" s="54" t="s">
        <v>37</v>
      </c>
      <c r="G48" s="50" t="str">
        <f t="shared" si="0"/>
        <v/>
      </c>
      <c r="H48" s="34" t="str">
        <f t="shared" si="1"/>
        <v/>
      </c>
      <c r="I48" s="34" t="str">
        <f t="shared" si="2"/>
        <v/>
      </c>
      <c r="J48" s="50" t="str">
        <f t="shared" si="3"/>
        <v/>
      </c>
      <c r="K48" s="50" t="str">
        <f t="shared" si="4"/>
        <v/>
      </c>
      <c r="L48" s="50" t="str">
        <f>IF(K48="","",LARGE(K9:K48,M48))</f>
        <v/>
      </c>
      <c r="M48" s="51">
        <v>40</v>
      </c>
      <c r="N48" s="28"/>
      <c r="O48" s="49" t="str">
        <f>IF(R48&lt;&gt;"",_xlfn.RANK.EQ(R48,R9:R48,0),"")</f>
        <v/>
      </c>
      <c r="P48" s="24" t="str">
        <f>IF(K48="","",VLOOKUP(L48,G9:J48,2,0))</f>
        <v/>
      </c>
      <c r="Q48" s="24" t="str">
        <f>IF(K48="","",VLOOKUP(P48,LISTAS!$F$5:$G$304,2,0))</f>
        <v/>
      </c>
      <c r="R48" s="38" t="str">
        <f>IF(K48="","",VLOOKUP(L48,G9:J48,4,0))</f>
        <v/>
      </c>
      <c r="S48" s="25" t="str">
        <f t="shared" si="6"/>
        <v/>
      </c>
      <c r="T48" s="25" t="str">
        <f t="shared" si="5"/>
        <v/>
      </c>
    </row>
  </sheetData>
  <mergeCells count="5">
    <mergeCell ref="B2:T3"/>
    <mergeCell ref="D5:E5"/>
    <mergeCell ref="B6:T6"/>
    <mergeCell ref="B7:C7"/>
    <mergeCell ref="O7:T7"/>
  </mergeCell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 F5</xm:sqref>
        </x14:dataValidation>
        <x14:dataValidation type="list" allowBlank="1" showInputMessage="1" showErrorMessage="1">
          <x14:formula1>
            <xm:f>LISTAS!$F$5:$F$304</xm:f>
          </x14:formula1>
          <xm:sqref>B9:B48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33CC"/>
  </sheetPr>
  <dimension ref="A1:T280"/>
  <sheetViews>
    <sheetView showGridLines="0" zoomScale="85" zoomScaleNormal="85" workbookViewId="0">
      <selection activeCell="B9" sqref="B9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21" style="2" customWidth="1"/>
    <col min="4" max="4" width="11.28515625" style="2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0" t="s">
        <v>10</v>
      </c>
      <c r="C7" s="81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16" t="s">
        <v>14</v>
      </c>
      <c r="C8" s="16" t="s">
        <v>1</v>
      </c>
      <c r="D8" s="16" t="s">
        <v>15</v>
      </c>
      <c r="E8" s="16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26"/>
      <c r="C9" s="22" t="str">
        <f>IF(B9="","",VLOOKUP(B9,LISTAS!$F$5:$I$304,2,0))</f>
        <v/>
      </c>
      <c r="D9" s="22" t="str">
        <f>IF(B9="","",VLOOKUP(B9,LISTAS!$F$5:$I$304,4,0))</f>
        <v/>
      </c>
      <c r="E9" s="37"/>
      <c r="G9" s="50" t="str">
        <f>IF(E9="","",E9+(ROW(E9)/1000))</f>
        <v/>
      </c>
      <c r="H9" s="34" t="str">
        <f t="shared" ref="H9:H48" si="0">IF($K9="","",IF(B9="","",B9))</f>
        <v/>
      </c>
      <c r="I9" s="34" t="str">
        <f t="shared" ref="I9:I48" si="1">IF($K9="","",IF(C9="","",C9))</f>
        <v/>
      </c>
      <c r="J9" s="50" t="str">
        <f t="shared" ref="J9:J48" si="2">IF($K9="","",E9)</f>
        <v/>
      </c>
      <c r="K9" s="50" t="str">
        <f t="shared" ref="K9:K48" si="3">G9</f>
        <v/>
      </c>
      <c r="L9" s="50" t="str">
        <f>IF(K9="","",LARGE($K$9:$K$28,M9))</f>
        <v/>
      </c>
      <c r="M9" s="51">
        <v>1</v>
      </c>
      <c r="N9" s="23"/>
      <c r="O9" s="49" t="str">
        <f>IF(R9&lt;&gt;"",_xlfn.RANK.EQ(R9,$R$9:$R$48,0),"")</f>
        <v/>
      </c>
      <c r="P9" s="24" t="str">
        <f t="shared" ref="P9:P48" si="4">IF($K9="","",VLOOKUP(L9,$G$9:$J$48,2,0))</f>
        <v/>
      </c>
      <c r="Q9" s="24" t="str">
        <f>IF($K9="","",VLOOKUP(P9,LISTAS!$F$5:$G$304,2,0))</f>
        <v/>
      </c>
      <c r="R9" s="38" t="str">
        <f>IF($K9="","",VLOOKUP(L9,$G$9:$J$48,4,0))</f>
        <v/>
      </c>
      <c r="S9" s="25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5" t="str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26"/>
      <c r="C10" s="22" t="str">
        <f>IF(B10="","",VLOOKUP(B10,LISTAS!$F$5:$I$304,2,0))</f>
        <v/>
      </c>
      <c r="D10" s="22" t="str">
        <f>IF(B10="","",VLOOKUP(B10,LISTAS!$F$5:$I$304,4,0))</f>
        <v/>
      </c>
      <c r="E10" s="37"/>
      <c r="G10" s="50" t="str">
        <f>IF(E10="","",E10+(ROW(E10)/1000))</f>
        <v/>
      </c>
      <c r="H10" s="34" t="str">
        <f t="shared" si="0"/>
        <v/>
      </c>
      <c r="I10" s="34" t="str">
        <f t="shared" si="1"/>
        <v/>
      </c>
      <c r="J10" s="50" t="str">
        <f t="shared" si="2"/>
        <v/>
      </c>
      <c r="K10" s="50" t="str">
        <f>G10</f>
        <v/>
      </c>
      <c r="L10" s="50" t="str">
        <f t="shared" ref="L10:L48" si="6">IF(K10="","",LARGE($K$9:$K$28,M10))</f>
        <v/>
      </c>
      <c r="M10" s="51">
        <v>2</v>
      </c>
      <c r="N10" s="27"/>
      <c r="O10" s="49" t="str">
        <f>IF(R10&lt;&gt;"",_xlfn.RANK.EQ(R10,$R$9:$R$48,0),"")</f>
        <v/>
      </c>
      <c r="P10" s="24" t="str">
        <f t="shared" si="4"/>
        <v/>
      </c>
      <c r="Q10" s="24" t="str">
        <f>IF($K10="","",VLOOKUP(P10,LISTAS!$F$5:$G$304,2,0))</f>
        <v/>
      </c>
      <c r="R10" s="38" t="str">
        <f t="shared" ref="R10:R48" si="7">IF($K10="","",VLOOKUP(L10,$G$9:$J$48,4,0))</f>
        <v/>
      </c>
      <c r="S10" s="25" t="str">
        <f t="shared" ref="S10:S48" si="8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5" t="str">
        <f t="shared" si="5"/>
        <v/>
      </c>
    </row>
    <row r="11" spans="1:20" s="5" customFormat="1" ht="18.75" customHeight="1" x14ac:dyDescent="0.3">
      <c r="B11" s="26"/>
      <c r="C11" s="22" t="str">
        <f>IF(B11="","",VLOOKUP(B11,LISTAS!$F$5:$I$304,2,0))</f>
        <v/>
      </c>
      <c r="D11" s="22" t="str">
        <f>IF(B11="","",VLOOKUP(B11,LISTAS!$F$5:$I$304,4,0))</f>
        <v/>
      </c>
      <c r="E11" s="37"/>
      <c r="G11" s="50" t="str">
        <f t="shared" ref="G11:G48" si="9">IF(E11="","",E11+(ROW(E11)/1000))</f>
        <v/>
      </c>
      <c r="H11" s="34" t="str">
        <f t="shared" si="0"/>
        <v/>
      </c>
      <c r="I11" s="34" t="str">
        <f t="shared" si="1"/>
        <v/>
      </c>
      <c r="J11" s="50" t="str">
        <f t="shared" si="2"/>
        <v/>
      </c>
      <c r="K11" s="50" t="str">
        <f>G11</f>
        <v/>
      </c>
      <c r="L11" s="50" t="str">
        <f t="shared" si="6"/>
        <v/>
      </c>
      <c r="M11" s="51">
        <v>3</v>
      </c>
      <c r="N11" s="28"/>
      <c r="O11" s="49" t="str">
        <f>IF(R11&lt;&gt;"",_xlfn.RANK.EQ(R11,$R$9:$R$48,0),"")</f>
        <v/>
      </c>
      <c r="P11" s="24" t="str">
        <f t="shared" si="4"/>
        <v/>
      </c>
      <c r="Q11" s="24" t="str">
        <f>IF($K11="","",VLOOKUP(P11,LISTAS!$F$5:$G$304,2,0))</f>
        <v/>
      </c>
      <c r="R11" s="38" t="str">
        <f t="shared" si="7"/>
        <v/>
      </c>
      <c r="S11" s="25" t="str">
        <f t="shared" si="8"/>
        <v/>
      </c>
      <c r="T11" s="25" t="str">
        <f t="shared" si="5"/>
        <v/>
      </c>
    </row>
    <row r="12" spans="1:20" s="5" customFormat="1" ht="18.75" customHeight="1" x14ac:dyDescent="0.3">
      <c r="B12" s="26"/>
      <c r="C12" s="22" t="str">
        <f>IF(B12="","",VLOOKUP(B12,LISTAS!$F$5:$I$304,2,0))</f>
        <v/>
      </c>
      <c r="D12" s="22" t="str">
        <f>IF(B12="","",VLOOKUP(B12,LISTAS!$F$5:$I$304,4,0))</f>
        <v/>
      </c>
      <c r="E12" s="37"/>
      <c r="G12" s="50" t="str">
        <f t="shared" si="9"/>
        <v/>
      </c>
      <c r="H12" s="34" t="str">
        <f t="shared" si="0"/>
        <v/>
      </c>
      <c r="I12" s="34" t="str">
        <f t="shared" si="1"/>
        <v/>
      </c>
      <c r="J12" s="50" t="str">
        <f t="shared" si="2"/>
        <v/>
      </c>
      <c r="K12" s="50" t="str">
        <f t="shared" si="3"/>
        <v/>
      </c>
      <c r="L12" s="50" t="str">
        <f t="shared" si="6"/>
        <v/>
      </c>
      <c r="M12" s="51">
        <v>4</v>
      </c>
      <c r="N12" s="28"/>
      <c r="O12" s="49" t="str">
        <f>IF(R12&lt;&gt;"",_xlfn.RANK.EQ(R12,$R$9:$R$48,0),"")</f>
        <v/>
      </c>
      <c r="P12" s="24" t="str">
        <f t="shared" si="4"/>
        <v/>
      </c>
      <c r="Q12" s="24" t="str">
        <f>IF($K12="","",VLOOKUP(P12,LISTAS!$F$5:$G$304,2,0))</f>
        <v/>
      </c>
      <c r="R12" s="38" t="str">
        <f t="shared" si="7"/>
        <v/>
      </c>
      <c r="S12" s="25" t="str">
        <f t="shared" si="8"/>
        <v/>
      </c>
      <c r="T12" s="25" t="str">
        <f t="shared" si="5"/>
        <v/>
      </c>
    </row>
    <row r="13" spans="1:20" s="5" customFormat="1" ht="18.75" customHeight="1" x14ac:dyDescent="0.3">
      <c r="B13" s="26"/>
      <c r="C13" s="22" t="str">
        <f>IF(B13="","",VLOOKUP(B13,LISTAS!$F$5:$I$304,2,0))</f>
        <v/>
      </c>
      <c r="D13" s="22" t="str">
        <f>IF(B13="","",VLOOKUP(B13,LISTAS!$F$5:$I$304,4,0))</f>
        <v/>
      </c>
      <c r="E13" s="37"/>
      <c r="G13" s="50" t="str">
        <f t="shared" si="9"/>
        <v/>
      </c>
      <c r="H13" s="34" t="str">
        <f t="shared" si="0"/>
        <v/>
      </c>
      <c r="I13" s="34" t="str">
        <f t="shared" si="1"/>
        <v/>
      </c>
      <c r="J13" s="50" t="str">
        <f t="shared" si="2"/>
        <v/>
      </c>
      <c r="K13" s="50" t="str">
        <f t="shared" si="3"/>
        <v/>
      </c>
      <c r="L13" s="50" t="str">
        <f t="shared" si="6"/>
        <v/>
      </c>
      <c r="M13" s="51">
        <v>5</v>
      </c>
      <c r="N13" s="28"/>
      <c r="O13" s="49" t="str">
        <f>IF(R13&lt;&gt;"",_xlfn.RANK.EQ(R13,$R$9:$R$48,0),"")</f>
        <v/>
      </c>
      <c r="P13" s="24" t="str">
        <f t="shared" si="4"/>
        <v/>
      </c>
      <c r="Q13" s="24" t="str">
        <f>IF($K13="","",VLOOKUP(P13,LISTAS!$F$5:$G$304,2,0))</f>
        <v/>
      </c>
      <c r="R13" s="38" t="str">
        <f t="shared" si="7"/>
        <v/>
      </c>
      <c r="S13" s="25" t="str">
        <f t="shared" si="8"/>
        <v/>
      </c>
      <c r="T13" s="25" t="str">
        <f t="shared" si="5"/>
        <v/>
      </c>
    </row>
    <row r="14" spans="1:20" s="5" customFormat="1" ht="18.75" customHeight="1" x14ac:dyDescent="0.3">
      <c r="B14" s="26"/>
      <c r="C14" s="22" t="str">
        <f>IF(B14="","",VLOOKUP(B14,LISTAS!$F$5:$I$304,2,0))</f>
        <v/>
      </c>
      <c r="D14" s="22" t="str">
        <f>IF(B14="","",VLOOKUP(B14,LISTAS!$F$5:$I$304,4,0))</f>
        <v/>
      </c>
      <c r="E14" s="37"/>
      <c r="G14" s="50" t="str">
        <f t="shared" si="9"/>
        <v/>
      </c>
      <c r="H14" s="34" t="str">
        <f t="shared" si="0"/>
        <v/>
      </c>
      <c r="I14" s="34" t="str">
        <f t="shared" si="1"/>
        <v/>
      </c>
      <c r="J14" s="50" t="str">
        <f t="shared" si="2"/>
        <v/>
      </c>
      <c r="K14" s="50" t="str">
        <f t="shared" si="3"/>
        <v/>
      </c>
      <c r="L14" s="50" t="str">
        <f t="shared" si="6"/>
        <v/>
      </c>
      <c r="M14" s="51">
        <v>6</v>
      </c>
      <c r="N14" s="28"/>
      <c r="O14" s="49" t="str">
        <f t="shared" ref="O14:O48" si="10">IF(R14&lt;&gt;"",_xlfn.RANK.EQ(R14,$R$9:$R$48,0),"")</f>
        <v/>
      </c>
      <c r="P14" s="24" t="str">
        <f t="shared" si="4"/>
        <v/>
      </c>
      <c r="Q14" s="24" t="str">
        <f>IF($K14="","",VLOOKUP(P14,LISTAS!$F$5:$G$304,2,0))</f>
        <v/>
      </c>
      <c r="R14" s="38" t="str">
        <f t="shared" si="7"/>
        <v/>
      </c>
      <c r="S14" s="25" t="str">
        <f t="shared" si="8"/>
        <v/>
      </c>
      <c r="T14" s="25" t="str">
        <f t="shared" si="5"/>
        <v/>
      </c>
    </row>
    <row r="15" spans="1:20" s="5" customFormat="1" ht="18.75" customHeight="1" x14ac:dyDescent="0.3">
      <c r="B15" s="26"/>
      <c r="C15" s="22" t="str">
        <f>IF(B15="","",VLOOKUP(B15,LISTAS!$F$5:$I$304,2,0))</f>
        <v/>
      </c>
      <c r="D15" s="22" t="str">
        <f>IF(B15="","",VLOOKUP(B15,LISTAS!$F$5:$I$304,4,0))</f>
        <v/>
      </c>
      <c r="E15" s="37"/>
      <c r="G15" s="50" t="str">
        <f t="shared" si="9"/>
        <v/>
      </c>
      <c r="H15" s="34" t="str">
        <f t="shared" si="0"/>
        <v/>
      </c>
      <c r="I15" s="34" t="str">
        <f t="shared" si="1"/>
        <v/>
      </c>
      <c r="J15" s="50" t="str">
        <f t="shared" si="2"/>
        <v/>
      </c>
      <c r="K15" s="50" t="str">
        <f t="shared" si="3"/>
        <v/>
      </c>
      <c r="L15" s="50" t="str">
        <f t="shared" si="6"/>
        <v/>
      </c>
      <c r="M15" s="51">
        <v>7</v>
      </c>
      <c r="N15" s="28"/>
      <c r="O15" s="49" t="str">
        <f t="shared" si="10"/>
        <v/>
      </c>
      <c r="P15" s="24" t="str">
        <f t="shared" si="4"/>
        <v/>
      </c>
      <c r="Q15" s="24" t="str">
        <f>IF($K15="","",VLOOKUP(P15,LISTAS!$F$5:$G$304,2,0))</f>
        <v/>
      </c>
      <c r="R15" s="38" t="str">
        <f t="shared" si="7"/>
        <v/>
      </c>
      <c r="S15" s="25" t="str">
        <f t="shared" si="8"/>
        <v/>
      </c>
      <c r="T15" s="25" t="str">
        <f t="shared" si="5"/>
        <v/>
      </c>
    </row>
    <row r="16" spans="1:20" s="5" customFormat="1" ht="18.75" customHeight="1" x14ac:dyDescent="0.3">
      <c r="B16" s="26"/>
      <c r="C16" s="22" t="str">
        <f>IF(B16="","",VLOOKUP(B16,LISTAS!$F$5:$I$304,2,0))</f>
        <v/>
      </c>
      <c r="D16" s="22" t="str">
        <f>IF(B16="","",VLOOKUP(B16,LISTAS!$F$5:$I$304,4,0))</f>
        <v/>
      </c>
      <c r="E16" s="37" t="s">
        <v>37</v>
      </c>
      <c r="G16" s="50" t="str">
        <f t="shared" si="9"/>
        <v/>
      </c>
      <c r="H16" s="34" t="str">
        <f t="shared" si="0"/>
        <v/>
      </c>
      <c r="I16" s="34" t="str">
        <f t="shared" si="1"/>
        <v/>
      </c>
      <c r="J16" s="50" t="str">
        <f t="shared" si="2"/>
        <v/>
      </c>
      <c r="K16" s="50" t="str">
        <f t="shared" si="3"/>
        <v/>
      </c>
      <c r="L16" s="50" t="str">
        <f t="shared" si="6"/>
        <v/>
      </c>
      <c r="M16" s="51">
        <v>8</v>
      </c>
      <c r="N16" s="28"/>
      <c r="O16" s="49" t="str">
        <f t="shared" si="10"/>
        <v/>
      </c>
      <c r="P16" s="24" t="str">
        <f t="shared" si="4"/>
        <v/>
      </c>
      <c r="Q16" s="24" t="str">
        <f>IF($K16="","",VLOOKUP(P16,LISTAS!$F$5:$G$304,2,0))</f>
        <v/>
      </c>
      <c r="R16" s="38" t="str">
        <f t="shared" si="7"/>
        <v/>
      </c>
      <c r="S16" s="25" t="str">
        <f t="shared" si="8"/>
        <v/>
      </c>
      <c r="T16" s="25" t="str">
        <f t="shared" si="5"/>
        <v/>
      </c>
    </row>
    <row r="17" spans="2:20" s="5" customFormat="1" ht="18.75" customHeight="1" x14ac:dyDescent="0.3">
      <c r="B17" s="26"/>
      <c r="C17" s="22" t="str">
        <f>IF(B17="","",VLOOKUP(B17,LISTAS!$F$5:$I$304,2,0))</f>
        <v/>
      </c>
      <c r="D17" s="22" t="str">
        <f>IF(B17="","",VLOOKUP(B17,LISTAS!$F$5:$I$304,4,0))</f>
        <v/>
      </c>
      <c r="E17" s="37" t="s">
        <v>37</v>
      </c>
      <c r="G17" s="50" t="str">
        <f t="shared" si="9"/>
        <v/>
      </c>
      <c r="H17" s="34" t="str">
        <f t="shared" si="0"/>
        <v/>
      </c>
      <c r="I17" s="34" t="str">
        <f t="shared" si="1"/>
        <v/>
      </c>
      <c r="J17" s="50" t="str">
        <f t="shared" si="2"/>
        <v/>
      </c>
      <c r="K17" s="50" t="str">
        <f t="shared" si="3"/>
        <v/>
      </c>
      <c r="L17" s="50" t="str">
        <f t="shared" si="6"/>
        <v/>
      </c>
      <c r="M17" s="51">
        <v>9</v>
      </c>
      <c r="N17" s="28"/>
      <c r="O17" s="49" t="str">
        <f t="shared" si="10"/>
        <v/>
      </c>
      <c r="P17" s="24" t="str">
        <f t="shared" si="4"/>
        <v/>
      </c>
      <c r="Q17" s="24" t="str">
        <f>IF($K17="","",VLOOKUP(P17,LISTAS!$F$5:$G$304,2,0))</f>
        <v/>
      </c>
      <c r="R17" s="38" t="str">
        <f t="shared" si="7"/>
        <v/>
      </c>
      <c r="S17" s="25" t="str">
        <f t="shared" si="8"/>
        <v/>
      </c>
      <c r="T17" s="25" t="str">
        <f t="shared" si="5"/>
        <v/>
      </c>
    </row>
    <row r="18" spans="2:20" s="5" customFormat="1" ht="18.75" customHeight="1" x14ac:dyDescent="0.3">
      <c r="B18" s="26"/>
      <c r="C18" s="22" t="str">
        <f>IF(B18="","",VLOOKUP(B18,LISTAS!$F$5:$I$304,2,0))</f>
        <v/>
      </c>
      <c r="D18" s="22" t="str">
        <f>IF(B18="","",VLOOKUP(B18,LISTAS!$F$5:$I$304,4,0))</f>
        <v/>
      </c>
      <c r="E18" s="37" t="s">
        <v>37</v>
      </c>
      <c r="G18" s="50" t="str">
        <f t="shared" si="9"/>
        <v/>
      </c>
      <c r="H18" s="34" t="str">
        <f t="shared" si="0"/>
        <v/>
      </c>
      <c r="I18" s="34" t="str">
        <f t="shared" si="1"/>
        <v/>
      </c>
      <c r="J18" s="50" t="str">
        <f t="shared" si="2"/>
        <v/>
      </c>
      <c r="K18" s="50" t="str">
        <f t="shared" si="3"/>
        <v/>
      </c>
      <c r="L18" s="50" t="str">
        <f t="shared" si="6"/>
        <v/>
      </c>
      <c r="M18" s="51">
        <v>10</v>
      </c>
      <c r="N18" s="28"/>
      <c r="O18" s="49" t="str">
        <f t="shared" si="10"/>
        <v/>
      </c>
      <c r="P18" s="24" t="str">
        <f t="shared" si="4"/>
        <v/>
      </c>
      <c r="Q18" s="24" t="str">
        <f>IF($K18="","",VLOOKUP(P18,LISTAS!$F$5:$G$304,2,0))</f>
        <v/>
      </c>
      <c r="R18" s="38" t="str">
        <f t="shared" si="7"/>
        <v/>
      </c>
      <c r="S18" s="25" t="str">
        <f t="shared" si="8"/>
        <v/>
      </c>
      <c r="T18" s="25" t="str">
        <f t="shared" si="5"/>
        <v/>
      </c>
    </row>
    <row r="19" spans="2:20" s="5" customFormat="1" ht="18.75" customHeight="1" x14ac:dyDescent="0.3">
      <c r="B19" s="26"/>
      <c r="C19" s="22" t="str">
        <f>IF(B19="","",VLOOKUP(B19,LISTAS!$F$5:$I$304,2,0))</f>
        <v/>
      </c>
      <c r="D19" s="22" t="str">
        <f>IF(B19="","",VLOOKUP(B19,LISTAS!$F$5:$I$304,4,0))</f>
        <v/>
      </c>
      <c r="E19" s="37" t="s">
        <v>37</v>
      </c>
      <c r="G19" s="50" t="str">
        <f t="shared" si="9"/>
        <v/>
      </c>
      <c r="H19" s="34" t="str">
        <f t="shared" si="0"/>
        <v/>
      </c>
      <c r="I19" s="34" t="str">
        <f t="shared" si="1"/>
        <v/>
      </c>
      <c r="J19" s="50" t="str">
        <f t="shared" si="2"/>
        <v/>
      </c>
      <c r="K19" s="50" t="str">
        <f t="shared" si="3"/>
        <v/>
      </c>
      <c r="L19" s="50" t="str">
        <f t="shared" si="6"/>
        <v/>
      </c>
      <c r="M19" s="51">
        <v>11</v>
      </c>
      <c r="N19" s="28"/>
      <c r="O19" s="49" t="str">
        <f t="shared" si="10"/>
        <v/>
      </c>
      <c r="P19" s="24" t="str">
        <f t="shared" si="4"/>
        <v/>
      </c>
      <c r="Q19" s="24" t="str">
        <f>IF($K19="","",VLOOKUP(P19,LISTAS!$F$5:$G$304,2,0))</f>
        <v/>
      </c>
      <c r="R19" s="38" t="str">
        <f t="shared" si="7"/>
        <v/>
      </c>
      <c r="S19" s="25" t="str">
        <f t="shared" si="8"/>
        <v/>
      </c>
      <c r="T19" s="25" t="str">
        <f t="shared" si="5"/>
        <v/>
      </c>
    </row>
    <row r="20" spans="2:20" s="5" customFormat="1" ht="18.75" customHeight="1" x14ac:dyDescent="0.3">
      <c r="B20" s="26"/>
      <c r="C20" s="22" t="str">
        <f>IF(B20="","",VLOOKUP(B20,LISTAS!$F$5:$I$304,2,0))</f>
        <v/>
      </c>
      <c r="D20" s="22" t="str">
        <f>IF(B20="","",VLOOKUP(B20,LISTAS!$F$5:$I$304,4,0))</f>
        <v/>
      </c>
      <c r="E20" s="37" t="s">
        <v>37</v>
      </c>
      <c r="G20" s="50" t="str">
        <f t="shared" si="9"/>
        <v/>
      </c>
      <c r="H20" s="34" t="str">
        <f t="shared" si="0"/>
        <v/>
      </c>
      <c r="I20" s="34" t="str">
        <f t="shared" si="1"/>
        <v/>
      </c>
      <c r="J20" s="50" t="str">
        <f t="shared" si="2"/>
        <v/>
      </c>
      <c r="K20" s="50" t="str">
        <f t="shared" si="3"/>
        <v/>
      </c>
      <c r="L20" s="50" t="str">
        <f t="shared" si="6"/>
        <v/>
      </c>
      <c r="M20" s="51">
        <v>12</v>
      </c>
      <c r="N20" s="28"/>
      <c r="O20" s="49" t="str">
        <f t="shared" si="10"/>
        <v/>
      </c>
      <c r="P20" s="24" t="str">
        <f t="shared" si="4"/>
        <v/>
      </c>
      <c r="Q20" s="24" t="str">
        <f>IF($K20="","",VLOOKUP(P20,LISTAS!$F$5:$G$304,2,0))</f>
        <v/>
      </c>
      <c r="R20" s="38" t="str">
        <f t="shared" si="7"/>
        <v/>
      </c>
      <c r="S20" s="25" t="str">
        <f t="shared" si="8"/>
        <v/>
      </c>
      <c r="T20" s="25" t="str">
        <f t="shared" si="5"/>
        <v/>
      </c>
    </row>
    <row r="21" spans="2:20" s="5" customFormat="1" ht="18.75" customHeight="1" x14ac:dyDescent="0.3">
      <c r="B21" s="26"/>
      <c r="C21" s="22" t="str">
        <f>IF(B21="","",VLOOKUP(B21,LISTAS!$F$5:$I$304,2,0))</f>
        <v/>
      </c>
      <c r="D21" s="22" t="str">
        <f>IF(B21="","",VLOOKUP(B21,LISTAS!$F$5:$I$304,4,0))</f>
        <v/>
      </c>
      <c r="E21" s="37" t="s">
        <v>37</v>
      </c>
      <c r="G21" s="50" t="str">
        <f t="shared" si="9"/>
        <v/>
      </c>
      <c r="H21" s="34" t="str">
        <f t="shared" si="0"/>
        <v/>
      </c>
      <c r="I21" s="34" t="str">
        <f t="shared" si="1"/>
        <v/>
      </c>
      <c r="J21" s="50" t="str">
        <f t="shared" si="2"/>
        <v/>
      </c>
      <c r="K21" s="50" t="str">
        <f t="shared" si="3"/>
        <v/>
      </c>
      <c r="L21" s="50" t="str">
        <f t="shared" si="6"/>
        <v/>
      </c>
      <c r="M21" s="51">
        <v>13</v>
      </c>
      <c r="N21" s="28"/>
      <c r="O21" s="49" t="str">
        <f t="shared" si="10"/>
        <v/>
      </c>
      <c r="P21" s="24" t="str">
        <f t="shared" si="4"/>
        <v/>
      </c>
      <c r="Q21" s="24" t="str">
        <f>IF($K21="","",VLOOKUP(P21,LISTAS!$F$5:$G$304,2,0))</f>
        <v/>
      </c>
      <c r="R21" s="38" t="str">
        <f t="shared" si="7"/>
        <v/>
      </c>
      <c r="S21" s="25" t="str">
        <f t="shared" si="8"/>
        <v/>
      </c>
      <c r="T21" s="25" t="str">
        <f t="shared" si="5"/>
        <v/>
      </c>
    </row>
    <row r="22" spans="2:20" s="5" customFormat="1" ht="18.75" customHeight="1" x14ac:dyDescent="0.3">
      <c r="B22" s="26"/>
      <c r="C22" s="22" t="str">
        <f>IF(B22="","",VLOOKUP(B22,LISTAS!$F$5:$I$304,2,0))</f>
        <v/>
      </c>
      <c r="D22" s="22" t="str">
        <f>IF(B22="","",VLOOKUP(B22,LISTAS!$F$5:$I$304,4,0))</f>
        <v/>
      </c>
      <c r="E22" s="37" t="s">
        <v>37</v>
      </c>
      <c r="G22" s="50" t="str">
        <f t="shared" si="9"/>
        <v/>
      </c>
      <c r="H22" s="34" t="str">
        <f t="shared" si="0"/>
        <v/>
      </c>
      <c r="I22" s="34" t="str">
        <f t="shared" si="1"/>
        <v/>
      </c>
      <c r="J22" s="50" t="str">
        <f t="shared" si="2"/>
        <v/>
      </c>
      <c r="K22" s="50" t="str">
        <f t="shared" si="3"/>
        <v/>
      </c>
      <c r="L22" s="50" t="str">
        <f t="shared" si="6"/>
        <v/>
      </c>
      <c r="M22" s="51">
        <v>14</v>
      </c>
      <c r="N22" s="28"/>
      <c r="O22" s="49" t="str">
        <f t="shared" si="10"/>
        <v/>
      </c>
      <c r="P22" s="24" t="str">
        <f t="shared" si="4"/>
        <v/>
      </c>
      <c r="Q22" s="24" t="str">
        <f>IF($K22="","",VLOOKUP(P22,LISTAS!$F$5:$G$304,2,0))</f>
        <v/>
      </c>
      <c r="R22" s="38" t="str">
        <f t="shared" si="7"/>
        <v/>
      </c>
      <c r="S22" s="25" t="str">
        <f t="shared" si="8"/>
        <v/>
      </c>
      <c r="T22" s="25" t="str">
        <f t="shared" si="5"/>
        <v/>
      </c>
    </row>
    <row r="23" spans="2:20" s="5" customFormat="1" ht="18.75" customHeight="1" x14ac:dyDescent="0.3">
      <c r="B23" s="26"/>
      <c r="C23" s="22" t="str">
        <f>IF(B23="","",VLOOKUP(B23,LISTAS!$F$5:$I$304,2,0))</f>
        <v/>
      </c>
      <c r="D23" s="22" t="str">
        <f>IF(B23="","",VLOOKUP(B23,LISTAS!$F$5:$I$304,4,0))</f>
        <v/>
      </c>
      <c r="E23" s="37" t="s">
        <v>37</v>
      </c>
      <c r="G23" s="50" t="str">
        <f t="shared" si="9"/>
        <v/>
      </c>
      <c r="H23" s="34" t="str">
        <f t="shared" si="0"/>
        <v/>
      </c>
      <c r="I23" s="34" t="str">
        <f t="shared" si="1"/>
        <v/>
      </c>
      <c r="J23" s="50" t="str">
        <f t="shared" si="2"/>
        <v/>
      </c>
      <c r="K23" s="50" t="str">
        <f t="shared" si="3"/>
        <v/>
      </c>
      <c r="L23" s="50" t="str">
        <f t="shared" si="6"/>
        <v/>
      </c>
      <c r="M23" s="51">
        <v>15</v>
      </c>
      <c r="N23" s="28"/>
      <c r="O23" s="49" t="str">
        <f t="shared" si="10"/>
        <v/>
      </c>
      <c r="P23" s="24" t="str">
        <f t="shared" si="4"/>
        <v/>
      </c>
      <c r="Q23" s="24" t="str">
        <f>IF($K23="","",VLOOKUP(P23,LISTAS!$F$5:$G$304,2,0))</f>
        <v/>
      </c>
      <c r="R23" s="38" t="str">
        <f t="shared" si="7"/>
        <v/>
      </c>
      <c r="S23" s="25" t="str">
        <f t="shared" si="8"/>
        <v/>
      </c>
      <c r="T23" s="25" t="str">
        <f t="shared" si="5"/>
        <v/>
      </c>
    </row>
    <row r="24" spans="2:20" s="5" customFormat="1" ht="18.75" customHeight="1" x14ac:dyDescent="0.3">
      <c r="B24" s="26"/>
      <c r="C24" s="22" t="str">
        <f>IF(B24="","",VLOOKUP(B24,LISTAS!$F$5:$I$304,2,0))</f>
        <v/>
      </c>
      <c r="D24" s="22" t="str">
        <f>IF(B24="","",VLOOKUP(B24,LISTAS!$F$5:$I$304,4,0))</f>
        <v/>
      </c>
      <c r="E24" s="37" t="s">
        <v>37</v>
      </c>
      <c r="G24" s="50" t="str">
        <f t="shared" si="9"/>
        <v/>
      </c>
      <c r="H24" s="34" t="str">
        <f t="shared" si="0"/>
        <v/>
      </c>
      <c r="I24" s="34" t="str">
        <f t="shared" si="1"/>
        <v/>
      </c>
      <c r="J24" s="50" t="str">
        <f t="shared" si="2"/>
        <v/>
      </c>
      <c r="K24" s="50" t="str">
        <f t="shared" si="3"/>
        <v/>
      </c>
      <c r="L24" s="50" t="str">
        <f t="shared" si="6"/>
        <v/>
      </c>
      <c r="M24" s="51">
        <v>16</v>
      </c>
      <c r="N24" s="28"/>
      <c r="O24" s="49" t="str">
        <f t="shared" si="10"/>
        <v/>
      </c>
      <c r="P24" s="24" t="str">
        <f t="shared" si="4"/>
        <v/>
      </c>
      <c r="Q24" s="24" t="str">
        <f>IF($K24="","",VLOOKUP(P24,LISTAS!$F$5:$G$304,2,0))</f>
        <v/>
      </c>
      <c r="R24" s="38" t="str">
        <f t="shared" si="7"/>
        <v/>
      </c>
      <c r="S24" s="25" t="str">
        <f t="shared" si="8"/>
        <v/>
      </c>
      <c r="T24" s="25" t="str">
        <f t="shared" si="5"/>
        <v/>
      </c>
    </row>
    <row r="25" spans="2:20" s="5" customFormat="1" ht="18.75" customHeight="1" x14ac:dyDescent="0.3">
      <c r="B25" s="26"/>
      <c r="C25" s="22" t="str">
        <f>IF(B25="","",VLOOKUP(B25,LISTAS!$F$5:$I$304,2,0))</f>
        <v/>
      </c>
      <c r="D25" s="22" t="str">
        <f>IF(B25="","",VLOOKUP(B25,LISTAS!$F$5:$I$304,4,0))</f>
        <v/>
      </c>
      <c r="E25" s="37" t="s">
        <v>37</v>
      </c>
      <c r="G25" s="50" t="str">
        <f t="shared" si="9"/>
        <v/>
      </c>
      <c r="H25" s="34" t="str">
        <f t="shared" si="0"/>
        <v/>
      </c>
      <c r="I25" s="34" t="str">
        <f t="shared" si="1"/>
        <v/>
      </c>
      <c r="J25" s="50" t="str">
        <f t="shared" si="2"/>
        <v/>
      </c>
      <c r="K25" s="50" t="str">
        <f t="shared" si="3"/>
        <v/>
      </c>
      <c r="L25" s="50" t="str">
        <f t="shared" si="6"/>
        <v/>
      </c>
      <c r="M25" s="51">
        <v>17</v>
      </c>
      <c r="N25" s="28"/>
      <c r="O25" s="49" t="str">
        <f t="shared" si="10"/>
        <v/>
      </c>
      <c r="P25" s="24" t="str">
        <f t="shared" si="4"/>
        <v/>
      </c>
      <c r="Q25" s="24" t="str">
        <f>IF($K25="","",VLOOKUP(P25,LISTAS!$F$5:$G$304,2,0))</f>
        <v/>
      </c>
      <c r="R25" s="38" t="str">
        <f t="shared" si="7"/>
        <v/>
      </c>
      <c r="S25" s="25" t="str">
        <f t="shared" si="8"/>
        <v/>
      </c>
      <c r="T25" s="25" t="str">
        <f t="shared" si="5"/>
        <v/>
      </c>
    </row>
    <row r="26" spans="2:20" s="5" customFormat="1" ht="18.75" customHeight="1" x14ac:dyDescent="0.3">
      <c r="B26" s="26"/>
      <c r="C26" s="22" t="str">
        <f>IF(B26="","",VLOOKUP(B26,LISTAS!$F$5:$I$304,2,0))</f>
        <v/>
      </c>
      <c r="D26" s="22" t="str">
        <f>IF(B26="","",VLOOKUP(B26,LISTAS!$F$5:$I$304,4,0))</f>
        <v/>
      </c>
      <c r="E26" s="37" t="s">
        <v>37</v>
      </c>
      <c r="G26" s="50" t="str">
        <f t="shared" si="9"/>
        <v/>
      </c>
      <c r="H26" s="34" t="str">
        <f t="shared" si="0"/>
        <v/>
      </c>
      <c r="I26" s="34" t="str">
        <f t="shared" si="1"/>
        <v/>
      </c>
      <c r="J26" s="50" t="str">
        <f t="shared" si="2"/>
        <v/>
      </c>
      <c r="K26" s="50" t="str">
        <f t="shared" si="3"/>
        <v/>
      </c>
      <c r="L26" s="50" t="str">
        <f t="shared" si="6"/>
        <v/>
      </c>
      <c r="M26" s="51">
        <v>18</v>
      </c>
      <c r="N26" s="28"/>
      <c r="O26" s="49" t="str">
        <f t="shared" si="10"/>
        <v/>
      </c>
      <c r="P26" s="24" t="str">
        <f t="shared" si="4"/>
        <v/>
      </c>
      <c r="Q26" s="24" t="str">
        <f>IF($K26="","",VLOOKUP(P26,LISTAS!$F$5:$G$304,2,0))</f>
        <v/>
      </c>
      <c r="R26" s="38" t="str">
        <f t="shared" si="7"/>
        <v/>
      </c>
      <c r="S26" s="25" t="str">
        <f t="shared" si="8"/>
        <v/>
      </c>
      <c r="T26" s="25" t="str">
        <f t="shared" si="5"/>
        <v/>
      </c>
    </row>
    <row r="27" spans="2:20" s="5" customFormat="1" ht="18.75" customHeight="1" x14ac:dyDescent="0.3">
      <c r="B27" s="26"/>
      <c r="C27" s="22" t="str">
        <f>IF(B27="","",VLOOKUP(B27,LISTAS!$F$5:$I$304,2,0))</f>
        <v/>
      </c>
      <c r="D27" s="22" t="str">
        <f>IF(B27="","",VLOOKUP(B27,LISTAS!$F$5:$I$304,4,0))</f>
        <v/>
      </c>
      <c r="E27" s="37" t="s">
        <v>37</v>
      </c>
      <c r="G27" s="50" t="str">
        <f t="shared" si="9"/>
        <v/>
      </c>
      <c r="H27" s="34" t="str">
        <f t="shared" si="0"/>
        <v/>
      </c>
      <c r="I27" s="34" t="str">
        <f t="shared" si="1"/>
        <v/>
      </c>
      <c r="J27" s="50" t="str">
        <f t="shared" si="2"/>
        <v/>
      </c>
      <c r="K27" s="50" t="str">
        <f t="shared" si="3"/>
        <v/>
      </c>
      <c r="L27" s="50" t="str">
        <f t="shared" si="6"/>
        <v/>
      </c>
      <c r="M27" s="51">
        <v>19</v>
      </c>
      <c r="N27" s="28"/>
      <c r="O27" s="49" t="str">
        <f t="shared" si="10"/>
        <v/>
      </c>
      <c r="P27" s="24" t="str">
        <f t="shared" si="4"/>
        <v/>
      </c>
      <c r="Q27" s="24" t="str">
        <f>IF($K27="","",VLOOKUP(P27,LISTAS!$F$5:$G$304,2,0))</f>
        <v/>
      </c>
      <c r="R27" s="38" t="str">
        <f t="shared" si="7"/>
        <v/>
      </c>
      <c r="S27" s="25" t="str">
        <f t="shared" si="8"/>
        <v/>
      </c>
      <c r="T27" s="25" t="str">
        <f t="shared" si="5"/>
        <v/>
      </c>
    </row>
    <row r="28" spans="2:20" s="5" customFormat="1" ht="18.75" customHeight="1" x14ac:dyDescent="0.3">
      <c r="B28" s="26"/>
      <c r="C28" s="22" t="str">
        <f>IF(B28="","",VLOOKUP(B28,LISTAS!$F$5:$I$304,2,0))</f>
        <v/>
      </c>
      <c r="D28" s="22" t="str">
        <f>IF(B28="","",VLOOKUP(B28,LISTAS!$F$5:$I$304,4,0))</f>
        <v/>
      </c>
      <c r="E28" s="37" t="s">
        <v>37</v>
      </c>
      <c r="G28" s="50" t="str">
        <f t="shared" si="9"/>
        <v/>
      </c>
      <c r="H28" s="34" t="str">
        <f t="shared" si="0"/>
        <v/>
      </c>
      <c r="I28" s="34" t="str">
        <f t="shared" si="1"/>
        <v/>
      </c>
      <c r="J28" s="50" t="str">
        <f t="shared" si="2"/>
        <v/>
      </c>
      <c r="K28" s="50" t="str">
        <f t="shared" si="3"/>
        <v/>
      </c>
      <c r="L28" s="50" t="str">
        <f t="shared" si="6"/>
        <v/>
      </c>
      <c r="M28" s="51">
        <v>20</v>
      </c>
      <c r="N28" s="28"/>
      <c r="O28" s="49" t="str">
        <f t="shared" si="10"/>
        <v/>
      </c>
      <c r="P28" s="24" t="str">
        <f t="shared" si="4"/>
        <v/>
      </c>
      <c r="Q28" s="24" t="str">
        <f>IF($K28="","",VLOOKUP(P28,LISTAS!$F$5:$G$304,2,0))</f>
        <v/>
      </c>
      <c r="R28" s="38" t="str">
        <f t="shared" si="7"/>
        <v/>
      </c>
      <c r="S28" s="25" t="str">
        <f t="shared" si="8"/>
        <v/>
      </c>
      <c r="T28" s="25" t="str">
        <f t="shared" si="5"/>
        <v/>
      </c>
    </row>
    <row r="29" spans="2:20" ht="16.5" x14ac:dyDescent="0.3">
      <c r="B29" s="26"/>
      <c r="C29" s="22" t="str">
        <f>IF(B29="","",VLOOKUP(B29,LISTAS!$F$5:$I$304,2,0))</f>
        <v/>
      </c>
      <c r="D29" s="22" t="str">
        <f>IF(B29="","",VLOOKUP(B29,LISTAS!$F$5:$I$304,4,0))</f>
        <v/>
      </c>
      <c r="E29" s="37" t="s">
        <v>37</v>
      </c>
      <c r="F29" s="5"/>
      <c r="G29" s="50" t="str">
        <f t="shared" si="9"/>
        <v/>
      </c>
      <c r="H29" s="34" t="str">
        <f t="shared" si="0"/>
        <v/>
      </c>
      <c r="I29" s="34" t="str">
        <f t="shared" si="1"/>
        <v/>
      </c>
      <c r="J29" s="50" t="str">
        <f t="shared" si="2"/>
        <v/>
      </c>
      <c r="K29" s="50" t="str">
        <f t="shared" si="3"/>
        <v/>
      </c>
      <c r="L29" s="50" t="str">
        <f t="shared" si="6"/>
        <v/>
      </c>
      <c r="M29" s="51">
        <v>21</v>
      </c>
      <c r="N29" s="28"/>
      <c r="O29" s="49" t="str">
        <f t="shared" si="10"/>
        <v/>
      </c>
      <c r="P29" s="24" t="str">
        <f t="shared" si="4"/>
        <v/>
      </c>
      <c r="Q29" s="24" t="str">
        <f>IF($K29="","",VLOOKUP(P29,LISTAS!$F$5:$G$304,2,0))</f>
        <v/>
      </c>
      <c r="R29" s="38" t="str">
        <f t="shared" si="7"/>
        <v/>
      </c>
      <c r="S29" s="25" t="str">
        <f t="shared" si="8"/>
        <v/>
      </c>
      <c r="T29" s="25" t="str">
        <f t="shared" si="5"/>
        <v/>
      </c>
    </row>
    <row r="30" spans="2:20" ht="16.5" x14ac:dyDescent="0.3">
      <c r="B30" s="26"/>
      <c r="C30" s="22" t="str">
        <f>IF(B30="","",VLOOKUP(B30,LISTAS!$F$5:$I$304,2,0))</f>
        <v/>
      </c>
      <c r="D30" s="22" t="str">
        <f>IF(B30="","",VLOOKUP(B30,LISTAS!$F$5:$I$304,4,0))</f>
        <v/>
      </c>
      <c r="E30" s="37" t="s">
        <v>37</v>
      </c>
      <c r="F30" s="5"/>
      <c r="G30" s="50" t="str">
        <f t="shared" si="9"/>
        <v/>
      </c>
      <c r="H30" s="34" t="str">
        <f t="shared" si="0"/>
        <v/>
      </c>
      <c r="I30" s="34" t="str">
        <f t="shared" si="1"/>
        <v/>
      </c>
      <c r="J30" s="50" t="str">
        <f t="shared" si="2"/>
        <v/>
      </c>
      <c r="K30" s="50" t="str">
        <f t="shared" si="3"/>
        <v/>
      </c>
      <c r="L30" s="50" t="str">
        <f t="shared" si="6"/>
        <v/>
      </c>
      <c r="M30" s="51">
        <v>22</v>
      </c>
      <c r="N30" s="28"/>
      <c r="O30" s="49" t="str">
        <f t="shared" si="10"/>
        <v/>
      </c>
      <c r="P30" s="24" t="str">
        <f t="shared" si="4"/>
        <v/>
      </c>
      <c r="Q30" s="24" t="str">
        <f>IF($K30="","",VLOOKUP(P30,LISTAS!$F$5:$G$304,2,0))</f>
        <v/>
      </c>
      <c r="R30" s="38" t="str">
        <f t="shared" si="7"/>
        <v/>
      </c>
      <c r="S30" s="25" t="str">
        <f t="shared" si="8"/>
        <v/>
      </c>
      <c r="T30" s="25" t="str">
        <f t="shared" si="5"/>
        <v/>
      </c>
    </row>
    <row r="31" spans="2:20" ht="16.5" x14ac:dyDescent="0.3">
      <c r="B31" s="26"/>
      <c r="C31" s="22" t="str">
        <f>IF(B31="","",VLOOKUP(B31,LISTAS!$F$5:$I$304,2,0))</f>
        <v/>
      </c>
      <c r="D31" s="22" t="str">
        <f>IF(B31="","",VLOOKUP(B31,LISTAS!$F$5:$I$304,4,0))</f>
        <v/>
      </c>
      <c r="E31" s="37" t="s">
        <v>37</v>
      </c>
      <c r="F31" s="5"/>
      <c r="G31" s="50" t="str">
        <f t="shared" si="9"/>
        <v/>
      </c>
      <c r="H31" s="34" t="str">
        <f t="shared" si="0"/>
        <v/>
      </c>
      <c r="I31" s="34" t="str">
        <f t="shared" si="1"/>
        <v/>
      </c>
      <c r="J31" s="50" t="str">
        <f t="shared" si="2"/>
        <v/>
      </c>
      <c r="K31" s="50" t="str">
        <f t="shared" si="3"/>
        <v/>
      </c>
      <c r="L31" s="50" t="str">
        <f t="shared" si="6"/>
        <v/>
      </c>
      <c r="M31" s="51">
        <v>23</v>
      </c>
      <c r="N31" s="28"/>
      <c r="O31" s="49" t="str">
        <f t="shared" si="10"/>
        <v/>
      </c>
      <c r="P31" s="24" t="str">
        <f t="shared" si="4"/>
        <v/>
      </c>
      <c r="Q31" s="24" t="str">
        <f>IF($K31="","",VLOOKUP(P31,LISTAS!$F$5:$G$304,2,0))</f>
        <v/>
      </c>
      <c r="R31" s="38" t="str">
        <f t="shared" si="7"/>
        <v/>
      </c>
      <c r="S31" s="25" t="str">
        <f t="shared" si="8"/>
        <v/>
      </c>
      <c r="T31" s="25" t="str">
        <f t="shared" si="5"/>
        <v/>
      </c>
    </row>
    <row r="32" spans="2:20" ht="16.5" x14ac:dyDescent="0.3">
      <c r="B32" s="26"/>
      <c r="C32" s="22" t="str">
        <f>IF(B32="","",VLOOKUP(B32,LISTAS!$F$5:$I$304,2,0))</f>
        <v/>
      </c>
      <c r="D32" s="22" t="str">
        <f>IF(B32="","",VLOOKUP(B32,LISTAS!$F$5:$I$304,4,0))</f>
        <v/>
      </c>
      <c r="E32" s="37" t="s">
        <v>37</v>
      </c>
      <c r="F32" s="5"/>
      <c r="G32" s="50" t="str">
        <f t="shared" si="9"/>
        <v/>
      </c>
      <c r="H32" s="34" t="str">
        <f t="shared" si="0"/>
        <v/>
      </c>
      <c r="I32" s="34" t="str">
        <f t="shared" si="1"/>
        <v/>
      </c>
      <c r="J32" s="50" t="str">
        <f t="shared" si="2"/>
        <v/>
      </c>
      <c r="K32" s="50" t="str">
        <f t="shared" si="3"/>
        <v/>
      </c>
      <c r="L32" s="50" t="str">
        <f t="shared" si="6"/>
        <v/>
      </c>
      <c r="M32" s="51">
        <v>24</v>
      </c>
      <c r="N32" s="28"/>
      <c r="O32" s="49" t="str">
        <f t="shared" si="10"/>
        <v/>
      </c>
      <c r="P32" s="24" t="str">
        <f t="shared" si="4"/>
        <v/>
      </c>
      <c r="Q32" s="24" t="str">
        <f>IF($K32="","",VLOOKUP(P32,LISTAS!$F$5:$G$304,2,0))</f>
        <v/>
      </c>
      <c r="R32" s="38" t="str">
        <f t="shared" si="7"/>
        <v/>
      </c>
      <c r="S32" s="25" t="str">
        <f t="shared" si="8"/>
        <v/>
      </c>
      <c r="T32" s="25" t="str">
        <f t="shared" si="5"/>
        <v/>
      </c>
    </row>
    <row r="33" spans="2:20" ht="16.5" x14ac:dyDescent="0.3">
      <c r="B33" s="26"/>
      <c r="C33" s="22" t="str">
        <f>IF(B33="","",VLOOKUP(B33,LISTAS!$F$5:$I$304,2,0))</f>
        <v/>
      </c>
      <c r="D33" s="22" t="str">
        <f>IF(B33="","",VLOOKUP(B33,LISTAS!$F$5:$I$304,4,0))</f>
        <v/>
      </c>
      <c r="E33" s="37" t="s">
        <v>37</v>
      </c>
      <c r="F33" s="5"/>
      <c r="G33" s="50" t="str">
        <f t="shared" si="9"/>
        <v/>
      </c>
      <c r="H33" s="34" t="str">
        <f t="shared" si="0"/>
        <v/>
      </c>
      <c r="I33" s="34" t="str">
        <f t="shared" si="1"/>
        <v/>
      </c>
      <c r="J33" s="50" t="str">
        <f t="shared" si="2"/>
        <v/>
      </c>
      <c r="K33" s="50" t="str">
        <f t="shared" si="3"/>
        <v/>
      </c>
      <c r="L33" s="50" t="str">
        <f t="shared" si="6"/>
        <v/>
      </c>
      <c r="M33" s="51">
        <v>25</v>
      </c>
      <c r="N33" s="28"/>
      <c r="O33" s="49" t="str">
        <f t="shared" si="10"/>
        <v/>
      </c>
      <c r="P33" s="24" t="str">
        <f t="shared" si="4"/>
        <v/>
      </c>
      <c r="Q33" s="24" t="str">
        <f>IF($K33="","",VLOOKUP(P33,LISTAS!$F$5:$G$304,2,0))</f>
        <v/>
      </c>
      <c r="R33" s="38" t="str">
        <f t="shared" si="7"/>
        <v/>
      </c>
      <c r="S33" s="25" t="str">
        <f t="shared" si="8"/>
        <v/>
      </c>
      <c r="T33" s="25" t="str">
        <f t="shared" si="5"/>
        <v/>
      </c>
    </row>
    <row r="34" spans="2:20" ht="16.5" x14ac:dyDescent="0.3">
      <c r="B34" s="26"/>
      <c r="C34" s="22" t="str">
        <f>IF(B34="","",VLOOKUP(B34,LISTAS!$F$5:$I$304,2,0))</f>
        <v/>
      </c>
      <c r="D34" s="22" t="str">
        <f>IF(B34="","",VLOOKUP(B34,LISTAS!$F$5:$I$304,4,0))</f>
        <v/>
      </c>
      <c r="E34" s="37" t="s">
        <v>37</v>
      </c>
      <c r="F34" s="5"/>
      <c r="G34" s="50" t="str">
        <f t="shared" si="9"/>
        <v/>
      </c>
      <c r="H34" s="34" t="str">
        <f t="shared" si="0"/>
        <v/>
      </c>
      <c r="I34" s="34" t="str">
        <f t="shared" si="1"/>
        <v/>
      </c>
      <c r="J34" s="50" t="str">
        <f t="shared" si="2"/>
        <v/>
      </c>
      <c r="K34" s="50" t="str">
        <f t="shared" si="3"/>
        <v/>
      </c>
      <c r="L34" s="50" t="str">
        <f t="shared" si="6"/>
        <v/>
      </c>
      <c r="M34" s="51">
        <v>26</v>
      </c>
      <c r="N34" s="28"/>
      <c r="O34" s="49" t="str">
        <f t="shared" si="10"/>
        <v/>
      </c>
      <c r="P34" s="24" t="str">
        <f t="shared" si="4"/>
        <v/>
      </c>
      <c r="Q34" s="24" t="str">
        <f>IF($K34="","",VLOOKUP(P34,LISTAS!$F$5:$G$304,2,0))</f>
        <v/>
      </c>
      <c r="R34" s="38" t="str">
        <f t="shared" si="7"/>
        <v/>
      </c>
      <c r="S34" s="25" t="str">
        <f t="shared" si="8"/>
        <v/>
      </c>
      <c r="T34" s="25" t="str">
        <f t="shared" si="5"/>
        <v/>
      </c>
    </row>
    <row r="35" spans="2:20" ht="16.5" x14ac:dyDescent="0.3">
      <c r="B35" s="26"/>
      <c r="C35" s="22" t="str">
        <f>IF(B35="","",VLOOKUP(B35,LISTAS!$F$5:$I$304,2,0))</f>
        <v/>
      </c>
      <c r="D35" s="22" t="str">
        <f>IF(B35="","",VLOOKUP(B35,LISTAS!$F$5:$I$304,4,0))</f>
        <v/>
      </c>
      <c r="E35" s="37" t="s">
        <v>37</v>
      </c>
      <c r="F35" s="5"/>
      <c r="G35" s="50" t="str">
        <f t="shared" si="9"/>
        <v/>
      </c>
      <c r="H35" s="34" t="str">
        <f t="shared" si="0"/>
        <v/>
      </c>
      <c r="I35" s="34" t="str">
        <f t="shared" si="1"/>
        <v/>
      </c>
      <c r="J35" s="50" t="str">
        <f t="shared" si="2"/>
        <v/>
      </c>
      <c r="K35" s="50" t="str">
        <f t="shared" si="3"/>
        <v/>
      </c>
      <c r="L35" s="50" t="str">
        <f t="shared" si="6"/>
        <v/>
      </c>
      <c r="M35" s="51">
        <v>27</v>
      </c>
      <c r="N35" s="28"/>
      <c r="O35" s="49" t="str">
        <f t="shared" si="10"/>
        <v/>
      </c>
      <c r="P35" s="24" t="str">
        <f t="shared" si="4"/>
        <v/>
      </c>
      <c r="Q35" s="24" t="str">
        <f>IF($K35="","",VLOOKUP(P35,LISTAS!$F$5:$G$304,2,0))</f>
        <v/>
      </c>
      <c r="R35" s="38" t="str">
        <f t="shared" si="7"/>
        <v/>
      </c>
      <c r="S35" s="25" t="str">
        <f t="shared" si="8"/>
        <v/>
      </c>
      <c r="T35" s="25" t="str">
        <f t="shared" si="5"/>
        <v/>
      </c>
    </row>
    <row r="36" spans="2:20" ht="16.5" x14ac:dyDescent="0.3">
      <c r="B36" s="26"/>
      <c r="C36" s="22" t="str">
        <f>IF(B36="","",VLOOKUP(B36,LISTAS!$F$5:$I$304,2,0))</f>
        <v/>
      </c>
      <c r="D36" s="22" t="str">
        <f>IF(B36="","",VLOOKUP(B36,LISTAS!$F$5:$I$304,4,0))</f>
        <v/>
      </c>
      <c r="E36" s="37" t="s">
        <v>37</v>
      </c>
      <c r="F36" s="5"/>
      <c r="G36" s="50" t="str">
        <f t="shared" si="9"/>
        <v/>
      </c>
      <c r="H36" s="34" t="str">
        <f t="shared" si="0"/>
        <v/>
      </c>
      <c r="I36" s="34" t="str">
        <f t="shared" si="1"/>
        <v/>
      </c>
      <c r="J36" s="50" t="str">
        <f t="shared" si="2"/>
        <v/>
      </c>
      <c r="K36" s="50" t="str">
        <f t="shared" si="3"/>
        <v/>
      </c>
      <c r="L36" s="50" t="str">
        <f t="shared" si="6"/>
        <v/>
      </c>
      <c r="M36" s="51">
        <v>28</v>
      </c>
      <c r="N36" s="28"/>
      <c r="O36" s="49" t="str">
        <f t="shared" si="10"/>
        <v/>
      </c>
      <c r="P36" s="24" t="str">
        <f t="shared" si="4"/>
        <v/>
      </c>
      <c r="Q36" s="24" t="str">
        <f>IF($K36="","",VLOOKUP(P36,LISTAS!$F$5:$G$304,2,0))</f>
        <v/>
      </c>
      <c r="R36" s="38" t="str">
        <f t="shared" si="7"/>
        <v/>
      </c>
      <c r="S36" s="25" t="str">
        <f t="shared" si="8"/>
        <v/>
      </c>
      <c r="T36" s="25" t="str">
        <f t="shared" si="5"/>
        <v/>
      </c>
    </row>
    <row r="37" spans="2:20" ht="16.5" x14ac:dyDescent="0.3">
      <c r="B37" s="26"/>
      <c r="C37" s="22" t="str">
        <f>IF(B37="","",VLOOKUP(B37,LISTAS!$F$5:$I$304,2,0))</f>
        <v/>
      </c>
      <c r="D37" s="22" t="str">
        <f>IF(B37="","",VLOOKUP(B37,LISTAS!$F$5:$I$304,4,0))</f>
        <v/>
      </c>
      <c r="E37" s="37" t="s">
        <v>37</v>
      </c>
      <c r="F37" s="5"/>
      <c r="G37" s="50" t="str">
        <f t="shared" si="9"/>
        <v/>
      </c>
      <c r="H37" s="34" t="str">
        <f t="shared" si="0"/>
        <v/>
      </c>
      <c r="I37" s="34" t="str">
        <f t="shared" si="1"/>
        <v/>
      </c>
      <c r="J37" s="50" t="str">
        <f t="shared" si="2"/>
        <v/>
      </c>
      <c r="K37" s="50" t="str">
        <f t="shared" si="3"/>
        <v/>
      </c>
      <c r="L37" s="50" t="str">
        <f t="shared" si="6"/>
        <v/>
      </c>
      <c r="M37" s="51">
        <v>29</v>
      </c>
      <c r="N37" s="28"/>
      <c r="O37" s="49" t="str">
        <f t="shared" si="10"/>
        <v/>
      </c>
      <c r="P37" s="24" t="str">
        <f t="shared" si="4"/>
        <v/>
      </c>
      <c r="Q37" s="24" t="str">
        <f>IF($K37="","",VLOOKUP(P37,LISTAS!$F$5:$G$304,2,0))</f>
        <v/>
      </c>
      <c r="R37" s="38" t="str">
        <f t="shared" si="7"/>
        <v/>
      </c>
      <c r="S37" s="25" t="str">
        <f t="shared" si="8"/>
        <v/>
      </c>
      <c r="T37" s="25" t="str">
        <f t="shared" si="5"/>
        <v/>
      </c>
    </row>
    <row r="38" spans="2:20" ht="16.5" x14ac:dyDescent="0.3">
      <c r="B38" s="26"/>
      <c r="C38" s="22" t="str">
        <f>IF(B38="","",VLOOKUP(B38,LISTAS!$F$5:$I$304,2,0))</f>
        <v/>
      </c>
      <c r="D38" s="22" t="str">
        <f>IF(B38="","",VLOOKUP(B38,LISTAS!$F$5:$I$304,4,0))</f>
        <v/>
      </c>
      <c r="E38" s="37" t="s">
        <v>37</v>
      </c>
      <c r="F38" s="5"/>
      <c r="G38" s="50" t="str">
        <f t="shared" si="9"/>
        <v/>
      </c>
      <c r="H38" s="34" t="str">
        <f t="shared" si="0"/>
        <v/>
      </c>
      <c r="I38" s="34" t="str">
        <f t="shared" si="1"/>
        <v/>
      </c>
      <c r="J38" s="50" t="str">
        <f t="shared" si="2"/>
        <v/>
      </c>
      <c r="K38" s="50" t="str">
        <f t="shared" si="3"/>
        <v/>
      </c>
      <c r="L38" s="50" t="str">
        <f t="shared" si="6"/>
        <v/>
      </c>
      <c r="M38" s="51">
        <v>30</v>
      </c>
      <c r="N38" s="28"/>
      <c r="O38" s="49" t="str">
        <f t="shared" si="10"/>
        <v/>
      </c>
      <c r="P38" s="24" t="str">
        <f t="shared" si="4"/>
        <v/>
      </c>
      <c r="Q38" s="24" t="str">
        <f>IF($K38="","",VLOOKUP(P38,LISTAS!$F$5:$G$304,2,0))</f>
        <v/>
      </c>
      <c r="R38" s="38" t="str">
        <f t="shared" si="7"/>
        <v/>
      </c>
      <c r="S38" s="25" t="str">
        <f t="shared" si="8"/>
        <v/>
      </c>
      <c r="T38" s="25" t="str">
        <f t="shared" si="5"/>
        <v/>
      </c>
    </row>
    <row r="39" spans="2:20" ht="16.5" x14ac:dyDescent="0.3">
      <c r="B39" s="26"/>
      <c r="C39" s="22" t="str">
        <f>IF(B39="","",VLOOKUP(B39,LISTAS!$F$5:$I$304,2,0))</f>
        <v/>
      </c>
      <c r="D39" s="22" t="str">
        <f>IF(B39="","",VLOOKUP(B39,LISTAS!$F$5:$I$304,4,0))</f>
        <v/>
      </c>
      <c r="E39" s="37" t="s">
        <v>37</v>
      </c>
      <c r="F39" s="5"/>
      <c r="G39" s="50" t="str">
        <f t="shared" si="9"/>
        <v/>
      </c>
      <c r="H39" s="34" t="str">
        <f t="shared" si="0"/>
        <v/>
      </c>
      <c r="I39" s="34" t="str">
        <f t="shared" si="1"/>
        <v/>
      </c>
      <c r="J39" s="50" t="str">
        <f t="shared" si="2"/>
        <v/>
      </c>
      <c r="K39" s="50" t="str">
        <f t="shared" si="3"/>
        <v/>
      </c>
      <c r="L39" s="50" t="str">
        <f t="shared" si="6"/>
        <v/>
      </c>
      <c r="M39" s="51">
        <v>31</v>
      </c>
      <c r="N39" s="28"/>
      <c r="O39" s="49" t="str">
        <f t="shared" si="10"/>
        <v/>
      </c>
      <c r="P39" s="24" t="str">
        <f t="shared" si="4"/>
        <v/>
      </c>
      <c r="Q39" s="24" t="str">
        <f>IF($K39="","",VLOOKUP(P39,LISTAS!$F$5:$G$304,2,0))</f>
        <v/>
      </c>
      <c r="R39" s="38" t="str">
        <f t="shared" si="7"/>
        <v/>
      </c>
      <c r="S39" s="25" t="str">
        <f t="shared" si="8"/>
        <v/>
      </c>
      <c r="T39" s="25" t="str">
        <f t="shared" si="5"/>
        <v/>
      </c>
    </row>
    <row r="40" spans="2:20" ht="16.5" x14ac:dyDescent="0.3">
      <c r="B40" s="26"/>
      <c r="C40" s="22" t="str">
        <f>IF(B40="","",VLOOKUP(B40,LISTAS!$F$5:$I$304,2,0))</f>
        <v/>
      </c>
      <c r="D40" s="22" t="str">
        <f>IF(B40="","",VLOOKUP(B40,LISTAS!$F$5:$I$304,4,0))</f>
        <v/>
      </c>
      <c r="E40" s="37" t="s">
        <v>37</v>
      </c>
      <c r="F40" s="5"/>
      <c r="G40" s="50" t="str">
        <f t="shared" si="9"/>
        <v/>
      </c>
      <c r="H40" s="34" t="str">
        <f t="shared" si="0"/>
        <v/>
      </c>
      <c r="I40" s="34" t="str">
        <f t="shared" si="1"/>
        <v/>
      </c>
      <c r="J40" s="50" t="str">
        <f t="shared" si="2"/>
        <v/>
      </c>
      <c r="K40" s="50" t="str">
        <f t="shared" si="3"/>
        <v/>
      </c>
      <c r="L40" s="50" t="str">
        <f t="shared" si="6"/>
        <v/>
      </c>
      <c r="M40" s="51">
        <v>32</v>
      </c>
      <c r="N40" s="28"/>
      <c r="O40" s="49" t="str">
        <f t="shared" si="10"/>
        <v/>
      </c>
      <c r="P40" s="24" t="str">
        <f t="shared" si="4"/>
        <v/>
      </c>
      <c r="Q40" s="24" t="str">
        <f>IF($K40="","",VLOOKUP(P40,LISTAS!$F$5:$G$304,2,0))</f>
        <v/>
      </c>
      <c r="R40" s="38" t="str">
        <f t="shared" si="7"/>
        <v/>
      </c>
      <c r="S40" s="25" t="str">
        <f t="shared" si="8"/>
        <v/>
      </c>
      <c r="T40" s="25" t="str">
        <f t="shared" si="5"/>
        <v/>
      </c>
    </row>
    <row r="41" spans="2:20" ht="16.5" x14ac:dyDescent="0.3">
      <c r="B41" s="26"/>
      <c r="C41" s="22" t="str">
        <f>IF(B41="","",VLOOKUP(B41,LISTAS!$F$5:$I$304,2,0))</f>
        <v/>
      </c>
      <c r="D41" s="22" t="str">
        <f>IF(B41="","",VLOOKUP(B41,LISTAS!$F$5:$I$304,4,0))</f>
        <v/>
      </c>
      <c r="E41" s="37" t="s">
        <v>37</v>
      </c>
      <c r="F41" s="5"/>
      <c r="G41" s="50" t="str">
        <f t="shared" si="9"/>
        <v/>
      </c>
      <c r="H41" s="34" t="str">
        <f t="shared" si="0"/>
        <v/>
      </c>
      <c r="I41" s="34" t="str">
        <f t="shared" si="1"/>
        <v/>
      </c>
      <c r="J41" s="50" t="str">
        <f t="shared" si="2"/>
        <v/>
      </c>
      <c r="K41" s="50" t="str">
        <f t="shared" si="3"/>
        <v/>
      </c>
      <c r="L41" s="50" t="str">
        <f t="shared" si="6"/>
        <v/>
      </c>
      <c r="M41" s="51">
        <v>33</v>
      </c>
      <c r="N41" s="28"/>
      <c r="O41" s="49" t="str">
        <f t="shared" si="10"/>
        <v/>
      </c>
      <c r="P41" s="24" t="str">
        <f t="shared" si="4"/>
        <v/>
      </c>
      <c r="Q41" s="24" t="str">
        <f>IF($K41="","",VLOOKUP(P41,LISTAS!$F$5:$G$304,2,0))</f>
        <v/>
      </c>
      <c r="R41" s="38" t="str">
        <f t="shared" si="7"/>
        <v/>
      </c>
      <c r="S41" s="25" t="str">
        <f t="shared" si="8"/>
        <v/>
      </c>
      <c r="T41" s="25" t="str">
        <f t="shared" si="5"/>
        <v/>
      </c>
    </row>
    <row r="42" spans="2:20" ht="16.5" x14ac:dyDescent="0.3">
      <c r="B42" s="26"/>
      <c r="C42" s="22" t="str">
        <f>IF(B42="","",VLOOKUP(B42,LISTAS!$F$5:$I$304,2,0))</f>
        <v/>
      </c>
      <c r="D42" s="22" t="str">
        <f>IF(B42="","",VLOOKUP(B42,LISTAS!$F$5:$I$304,4,0))</f>
        <v/>
      </c>
      <c r="E42" s="37" t="s">
        <v>37</v>
      </c>
      <c r="F42" s="5"/>
      <c r="G42" s="50" t="str">
        <f t="shared" si="9"/>
        <v/>
      </c>
      <c r="H42" s="34" t="str">
        <f t="shared" si="0"/>
        <v/>
      </c>
      <c r="I42" s="34" t="str">
        <f t="shared" si="1"/>
        <v/>
      </c>
      <c r="J42" s="50" t="str">
        <f t="shared" si="2"/>
        <v/>
      </c>
      <c r="K42" s="50" t="str">
        <f t="shared" si="3"/>
        <v/>
      </c>
      <c r="L42" s="50" t="str">
        <f t="shared" si="6"/>
        <v/>
      </c>
      <c r="M42" s="51">
        <v>34</v>
      </c>
      <c r="N42" s="28"/>
      <c r="O42" s="49" t="str">
        <f t="shared" si="10"/>
        <v/>
      </c>
      <c r="P42" s="24" t="str">
        <f t="shared" si="4"/>
        <v/>
      </c>
      <c r="Q42" s="24" t="str">
        <f>IF($K42="","",VLOOKUP(P42,LISTAS!$F$5:$G$304,2,0))</f>
        <v/>
      </c>
      <c r="R42" s="38" t="str">
        <f t="shared" si="7"/>
        <v/>
      </c>
      <c r="S42" s="25" t="str">
        <f t="shared" si="8"/>
        <v/>
      </c>
      <c r="T42" s="25" t="str">
        <f t="shared" si="5"/>
        <v/>
      </c>
    </row>
    <row r="43" spans="2:20" ht="16.5" x14ac:dyDescent="0.3">
      <c r="B43" s="26"/>
      <c r="C43" s="22" t="str">
        <f>IF(B43="","",VLOOKUP(B43,LISTAS!$F$5:$I$304,2,0))</f>
        <v/>
      </c>
      <c r="D43" s="22" t="str">
        <f>IF(B43="","",VLOOKUP(B43,LISTAS!$F$5:$I$304,4,0))</f>
        <v/>
      </c>
      <c r="E43" s="37" t="s">
        <v>37</v>
      </c>
      <c r="F43" s="5"/>
      <c r="G43" s="50" t="str">
        <f t="shared" si="9"/>
        <v/>
      </c>
      <c r="H43" s="34" t="str">
        <f t="shared" si="0"/>
        <v/>
      </c>
      <c r="I43" s="34" t="str">
        <f t="shared" si="1"/>
        <v/>
      </c>
      <c r="J43" s="50" t="str">
        <f t="shared" si="2"/>
        <v/>
      </c>
      <c r="K43" s="50" t="str">
        <f t="shared" si="3"/>
        <v/>
      </c>
      <c r="L43" s="50" t="str">
        <f t="shared" si="6"/>
        <v/>
      </c>
      <c r="M43" s="51">
        <v>35</v>
      </c>
      <c r="N43" s="28"/>
      <c r="O43" s="49" t="str">
        <f t="shared" si="10"/>
        <v/>
      </c>
      <c r="P43" s="24" t="str">
        <f t="shared" si="4"/>
        <v/>
      </c>
      <c r="Q43" s="24" t="str">
        <f>IF($K43="","",VLOOKUP(P43,LISTAS!$F$5:$G$304,2,0))</f>
        <v/>
      </c>
      <c r="R43" s="38" t="str">
        <f t="shared" si="7"/>
        <v/>
      </c>
      <c r="S43" s="25" t="str">
        <f t="shared" si="8"/>
        <v/>
      </c>
      <c r="T43" s="25" t="str">
        <f t="shared" si="5"/>
        <v/>
      </c>
    </row>
    <row r="44" spans="2:20" ht="16.5" x14ac:dyDescent="0.3">
      <c r="B44" s="26"/>
      <c r="C44" s="22" t="str">
        <f>IF(B44="","",VLOOKUP(B44,LISTAS!$F$5:$I$304,2,0))</f>
        <v/>
      </c>
      <c r="D44" s="22" t="str">
        <f>IF(B44="","",VLOOKUP(B44,LISTAS!$F$5:$I$304,4,0))</f>
        <v/>
      </c>
      <c r="E44" s="37" t="s">
        <v>37</v>
      </c>
      <c r="F44" s="5"/>
      <c r="G44" s="50" t="str">
        <f t="shared" si="9"/>
        <v/>
      </c>
      <c r="H44" s="34" t="str">
        <f t="shared" si="0"/>
        <v/>
      </c>
      <c r="I44" s="34" t="str">
        <f t="shared" si="1"/>
        <v/>
      </c>
      <c r="J44" s="50" t="str">
        <f t="shared" si="2"/>
        <v/>
      </c>
      <c r="K44" s="50" t="str">
        <f t="shared" si="3"/>
        <v/>
      </c>
      <c r="L44" s="50" t="str">
        <f t="shared" si="6"/>
        <v/>
      </c>
      <c r="M44" s="51">
        <v>36</v>
      </c>
      <c r="N44" s="28"/>
      <c r="O44" s="49" t="str">
        <f t="shared" si="10"/>
        <v/>
      </c>
      <c r="P44" s="24" t="str">
        <f t="shared" si="4"/>
        <v/>
      </c>
      <c r="Q44" s="24" t="str">
        <f>IF($K44="","",VLOOKUP(P44,LISTAS!$F$5:$G$304,2,0))</f>
        <v/>
      </c>
      <c r="R44" s="38" t="str">
        <f t="shared" si="7"/>
        <v/>
      </c>
      <c r="S44" s="25" t="str">
        <f t="shared" si="8"/>
        <v/>
      </c>
      <c r="T44" s="25" t="str">
        <f t="shared" si="5"/>
        <v/>
      </c>
    </row>
    <row r="45" spans="2:20" ht="16.5" x14ac:dyDescent="0.3">
      <c r="B45" s="26"/>
      <c r="C45" s="22" t="str">
        <f>IF(B45="","",VLOOKUP(B45,LISTAS!$F$5:$I$304,2,0))</f>
        <v/>
      </c>
      <c r="D45" s="22" t="str">
        <f>IF(B45="","",VLOOKUP(B45,LISTAS!$F$5:$I$304,4,0))</f>
        <v/>
      </c>
      <c r="E45" s="37" t="s">
        <v>37</v>
      </c>
      <c r="F45" s="5"/>
      <c r="G45" s="50" t="str">
        <f t="shared" si="9"/>
        <v/>
      </c>
      <c r="H45" s="34" t="str">
        <f t="shared" si="0"/>
        <v/>
      </c>
      <c r="I45" s="34" t="str">
        <f t="shared" si="1"/>
        <v/>
      </c>
      <c r="J45" s="50" t="str">
        <f t="shared" si="2"/>
        <v/>
      </c>
      <c r="K45" s="50" t="str">
        <f t="shared" si="3"/>
        <v/>
      </c>
      <c r="L45" s="50" t="str">
        <f t="shared" si="6"/>
        <v/>
      </c>
      <c r="M45" s="51">
        <v>37</v>
      </c>
      <c r="N45" s="28"/>
      <c r="O45" s="49" t="str">
        <f t="shared" si="10"/>
        <v/>
      </c>
      <c r="P45" s="24" t="str">
        <f t="shared" si="4"/>
        <v/>
      </c>
      <c r="Q45" s="24" t="str">
        <f>IF($K45="","",VLOOKUP(P45,LISTAS!$F$5:$G$304,2,0))</f>
        <v/>
      </c>
      <c r="R45" s="38" t="str">
        <f t="shared" si="7"/>
        <v/>
      </c>
      <c r="S45" s="25" t="str">
        <f t="shared" si="8"/>
        <v/>
      </c>
      <c r="T45" s="25" t="str">
        <f t="shared" si="5"/>
        <v/>
      </c>
    </row>
    <row r="46" spans="2:20" ht="16.5" x14ac:dyDescent="0.3">
      <c r="B46" s="26"/>
      <c r="C46" s="22" t="str">
        <f>IF(B46="","",VLOOKUP(B46,LISTAS!$F$5:$I$304,2,0))</f>
        <v/>
      </c>
      <c r="D46" s="22" t="str">
        <f>IF(B46="","",VLOOKUP(B46,LISTAS!$F$5:$I$304,4,0))</f>
        <v/>
      </c>
      <c r="E46" s="37" t="s">
        <v>37</v>
      </c>
      <c r="F46" s="5"/>
      <c r="G46" s="50" t="str">
        <f t="shared" si="9"/>
        <v/>
      </c>
      <c r="H46" s="34" t="str">
        <f t="shared" si="0"/>
        <v/>
      </c>
      <c r="I46" s="34" t="str">
        <f t="shared" si="1"/>
        <v/>
      </c>
      <c r="J46" s="50" t="str">
        <f t="shared" si="2"/>
        <v/>
      </c>
      <c r="K46" s="50" t="str">
        <f t="shared" si="3"/>
        <v/>
      </c>
      <c r="L46" s="50" t="str">
        <f t="shared" si="6"/>
        <v/>
      </c>
      <c r="M46" s="51">
        <v>38</v>
      </c>
      <c r="N46" s="28"/>
      <c r="O46" s="49" t="str">
        <f t="shared" si="10"/>
        <v/>
      </c>
      <c r="P46" s="24" t="str">
        <f t="shared" si="4"/>
        <v/>
      </c>
      <c r="Q46" s="24" t="str">
        <f>IF($K46="","",VLOOKUP(P46,LISTAS!$F$5:$G$304,2,0))</f>
        <v/>
      </c>
      <c r="R46" s="38" t="str">
        <f t="shared" si="7"/>
        <v/>
      </c>
      <c r="S46" s="25" t="str">
        <f t="shared" si="8"/>
        <v/>
      </c>
      <c r="T46" s="25" t="str">
        <f t="shared" si="5"/>
        <v/>
      </c>
    </row>
    <row r="47" spans="2:20" ht="16.5" x14ac:dyDescent="0.3">
      <c r="B47" s="26"/>
      <c r="C47" s="22" t="str">
        <f>IF(B47="","",VLOOKUP(B47,LISTAS!$F$5:$I$304,2,0))</f>
        <v/>
      </c>
      <c r="D47" s="22" t="str">
        <f>IF(B47="","",VLOOKUP(B47,LISTAS!$F$5:$I$304,4,0))</f>
        <v/>
      </c>
      <c r="E47" s="37" t="s">
        <v>37</v>
      </c>
      <c r="F47" s="5"/>
      <c r="G47" s="50" t="str">
        <f t="shared" si="9"/>
        <v/>
      </c>
      <c r="H47" s="34" t="str">
        <f t="shared" si="0"/>
        <v/>
      </c>
      <c r="I47" s="34" t="str">
        <f t="shared" si="1"/>
        <v/>
      </c>
      <c r="J47" s="50" t="str">
        <f t="shared" si="2"/>
        <v/>
      </c>
      <c r="K47" s="50" t="str">
        <f t="shared" si="3"/>
        <v/>
      </c>
      <c r="L47" s="50" t="str">
        <f t="shared" si="6"/>
        <v/>
      </c>
      <c r="M47" s="51">
        <v>39</v>
      </c>
      <c r="N47" s="28"/>
      <c r="O47" s="49" t="str">
        <f t="shared" si="10"/>
        <v/>
      </c>
      <c r="P47" s="24" t="str">
        <f t="shared" si="4"/>
        <v/>
      </c>
      <c r="Q47" s="24" t="str">
        <f>IF($K47="","",VLOOKUP(P47,LISTAS!$F$5:$G$304,2,0))</f>
        <v/>
      </c>
      <c r="R47" s="38" t="str">
        <f t="shared" si="7"/>
        <v/>
      </c>
      <c r="S47" s="25" t="str">
        <f t="shared" si="8"/>
        <v/>
      </c>
      <c r="T47" s="25" t="str">
        <f t="shared" si="5"/>
        <v/>
      </c>
    </row>
    <row r="48" spans="2:20" ht="16.5" x14ac:dyDescent="0.3">
      <c r="B48" s="26"/>
      <c r="C48" s="22" t="str">
        <f>IF(B48="","",VLOOKUP(B48,LISTAS!$F$5:$I$304,2,0))</f>
        <v/>
      </c>
      <c r="D48" s="22" t="str">
        <f>IF(B48="","",VLOOKUP(B48,LISTAS!$F$5:$I$304,4,0))</f>
        <v/>
      </c>
      <c r="E48" s="37" t="s">
        <v>37</v>
      </c>
      <c r="F48" s="5"/>
      <c r="G48" s="50" t="str">
        <f t="shared" si="9"/>
        <v/>
      </c>
      <c r="H48" s="34" t="str">
        <f t="shared" si="0"/>
        <v/>
      </c>
      <c r="I48" s="34" t="str">
        <f t="shared" si="1"/>
        <v/>
      </c>
      <c r="J48" s="50" t="str">
        <f t="shared" si="2"/>
        <v/>
      </c>
      <c r="K48" s="50" t="str">
        <f t="shared" si="3"/>
        <v/>
      </c>
      <c r="L48" s="50" t="str">
        <f t="shared" si="6"/>
        <v/>
      </c>
      <c r="M48" s="51">
        <v>40</v>
      </c>
      <c r="N48" s="28"/>
      <c r="O48" s="49" t="str">
        <f t="shared" si="10"/>
        <v/>
      </c>
      <c r="P48" s="24" t="str">
        <f t="shared" si="4"/>
        <v/>
      </c>
      <c r="Q48" s="24" t="str">
        <f>IF($K48="","",VLOOKUP(P48,LISTAS!$F$5:$G$304,2,0))</f>
        <v/>
      </c>
      <c r="R48" s="38" t="str">
        <f t="shared" si="7"/>
        <v/>
      </c>
      <c r="S48" s="25" t="str">
        <f t="shared" si="8"/>
        <v/>
      </c>
      <c r="T48" s="25" t="str">
        <f t="shared" si="5"/>
        <v/>
      </c>
    </row>
    <row r="70" spans="1:1" x14ac:dyDescent="0.25">
      <c r="A70" s="2"/>
    </row>
    <row r="71" spans="1:1" x14ac:dyDescent="0.25">
      <c r="A71" s="2"/>
    </row>
    <row r="72" spans="1:1" x14ac:dyDescent="0.25">
      <c r="A72" s="15"/>
    </row>
    <row r="174" spans="1:1" x14ac:dyDescent="0.25">
      <c r="A174" s="2"/>
    </row>
    <row r="175" spans="1:1" x14ac:dyDescent="0.25">
      <c r="A175" s="2"/>
    </row>
    <row r="176" spans="1:1" x14ac:dyDescent="0.25">
      <c r="A176" s="15"/>
    </row>
    <row r="278" spans="1:1" x14ac:dyDescent="0.25">
      <c r="A278" s="2"/>
    </row>
    <row r="279" spans="1:1" x14ac:dyDescent="0.25">
      <c r="A279" s="2"/>
    </row>
    <row r="280" spans="1:1" x14ac:dyDescent="0.25">
      <c r="A280" s="15"/>
    </row>
  </sheetData>
  <mergeCells count="5">
    <mergeCell ref="B2:T3"/>
    <mergeCell ref="D5:E5"/>
    <mergeCell ref="B6:T6"/>
    <mergeCell ref="B7:C7"/>
    <mergeCell ref="O7:T7"/>
  </mergeCell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 F5</xm:sqref>
        </x14:dataValidation>
        <x14:dataValidation type="list" allowBlank="1" showInputMessage="1" showErrorMessage="1">
          <x14:formula1>
            <xm:f>LISTAS!$F$5:$F$304</xm:f>
          </x14:formula1>
          <xm:sqref>B35:B48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>
    <tabColor rgb="FF0070C0"/>
  </sheetPr>
  <dimension ref="A1:T48"/>
  <sheetViews>
    <sheetView showGridLines="0" zoomScale="85" zoomScaleNormal="85" workbookViewId="0">
      <selection activeCell="P10" sqref="P10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20.5703125" style="2" customWidth="1"/>
    <col min="4" max="4" width="16" style="2" hidden="1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5" t="s">
        <v>31</v>
      </c>
      <c r="C7" s="85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52" t="s">
        <v>14</v>
      </c>
      <c r="C8" s="52" t="s">
        <v>1</v>
      </c>
      <c r="D8" s="52" t="s">
        <v>15</v>
      </c>
      <c r="E8" s="52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53"/>
      <c r="C9" s="53" t="str">
        <f>IF(B9="","",VLOOKUP(B9,LISTAS!$F$5:$I$304,2,0))</f>
        <v/>
      </c>
      <c r="D9" s="53" t="str">
        <f>IF(B9="","",VLOOKUP(B9,LISTAS!$F$5:$I$304,4,0))</f>
        <v/>
      </c>
      <c r="E9" s="54"/>
      <c r="G9" s="50" t="str">
        <f t="shared" ref="G9:G48" si="0">IF(E9="","",E9+(ROW(E9)/1000))</f>
        <v/>
      </c>
      <c r="H9" s="34" t="str">
        <f t="shared" ref="H9:H48" si="1">IF($K9="","",IF(B9="","",B9))</f>
        <v/>
      </c>
      <c r="I9" s="34" t="str">
        <f t="shared" ref="I9:I48" si="2">IF($K9="","",IF(C9="","",C9))</f>
        <v/>
      </c>
      <c r="J9" s="50" t="str">
        <f t="shared" ref="J9:J48" si="3">IF($K9="","",E9)</f>
        <v/>
      </c>
      <c r="K9" s="50" t="str">
        <f t="shared" ref="K9:K48" si="4">G9</f>
        <v/>
      </c>
      <c r="L9" s="50" t="str">
        <f>IF(K9="","",LARGE(K9:K48,M9))</f>
        <v/>
      </c>
      <c r="M9" s="51">
        <v>1</v>
      </c>
      <c r="N9" s="23"/>
      <c r="O9" s="49" t="str">
        <f>IF(R9&lt;&gt;"",_xlfn.RANK.EQ(R9,R9:R48,0),"")</f>
        <v/>
      </c>
      <c r="P9" s="24" t="str">
        <f>IF(K9="","",VLOOKUP(L9,G9:J48,2,0))</f>
        <v/>
      </c>
      <c r="Q9" s="24" t="str">
        <f>IF(K9="","",VLOOKUP(P9,LISTAS!$F$5:$G$304,2,0))</f>
        <v/>
      </c>
      <c r="R9" s="38" t="str">
        <f>IF(K9="","",VLOOKUP(L9,G9:J48,4,0))</f>
        <v/>
      </c>
      <c r="S9" s="25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5" t="str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53"/>
      <c r="C10" s="53" t="str">
        <f>IF(B10="","",VLOOKUP(B10,LISTAS!$F$5:$I$304,2,0))</f>
        <v/>
      </c>
      <c r="D10" s="53" t="str">
        <f>IF(B10="","",VLOOKUP(B10,LISTAS!$F$5:$I$304,4,0))</f>
        <v/>
      </c>
      <c r="E10" s="54"/>
      <c r="G10" s="50" t="str">
        <f t="shared" si="0"/>
        <v/>
      </c>
      <c r="H10" s="34" t="str">
        <f t="shared" si="1"/>
        <v/>
      </c>
      <c r="I10" s="34" t="str">
        <f t="shared" si="2"/>
        <v/>
      </c>
      <c r="J10" s="50" t="str">
        <f t="shared" si="3"/>
        <v/>
      </c>
      <c r="K10" s="50" t="str">
        <f>G10</f>
        <v/>
      </c>
      <c r="L10" s="50" t="str">
        <f>IF(K10="","",LARGE(K9:K48,M10))</f>
        <v/>
      </c>
      <c r="M10" s="51">
        <v>2</v>
      </c>
      <c r="N10" s="27"/>
      <c r="O10" s="49" t="str">
        <f>IF(R10&lt;&gt;"",_xlfn.RANK.EQ(R10,R9:R48,0),"")</f>
        <v/>
      </c>
      <c r="P10" s="24" t="str">
        <f>IF(K10="","",VLOOKUP(L10,G9:J48,2,0))</f>
        <v/>
      </c>
      <c r="Q10" s="24" t="str">
        <f>IF(K10="","",VLOOKUP(P10,LISTAS!$F$5:$G$304,2,0))</f>
        <v/>
      </c>
      <c r="R10" s="38" t="str">
        <f>IF(K10="","",VLOOKUP(L10,G9:J48,4,0))</f>
        <v/>
      </c>
      <c r="S10" s="25" t="str">
        <f t="shared" ref="S10:S48" si="6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5" t="str">
        <f t="shared" si="5"/>
        <v/>
      </c>
    </row>
    <row r="11" spans="1:20" s="5" customFormat="1" ht="18.75" customHeight="1" x14ac:dyDescent="0.3">
      <c r="B11" s="53"/>
      <c r="C11" s="53" t="str">
        <f>IF(B11="","",VLOOKUP(B11,LISTAS!$F$5:$I$304,2,0))</f>
        <v/>
      </c>
      <c r="D11" s="53" t="str">
        <f>IF(B11="","",VLOOKUP(B11,LISTAS!$F$5:$I$304,4,0))</f>
        <v/>
      </c>
      <c r="E11" s="54"/>
      <c r="G11" s="50" t="str">
        <f t="shared" si="0"/>
        <v/>
      </c>
      <c r="H11" s="34" t="str">
        <f t="shared" si="1"/>
        <v/>
      </c>
      <c r="I11" s="34" t="str">
        <f t="shared" si="2"/>
        <v/>
      </c>
      <c r="J11" s="50" t="str">
        <f t="shared" si="3"/>
        <v/>
      </c>
      <c r="K11" s="50" t="str">
        <f>G11</f>
        <v/>
      </c>
      <c r="L11" s="50" t="str">
        <f>IF(K11="","",LARGE(K9:K48,M11))</f>
        <v/>
      </c>
      <c r="M11" s="51">
        <v>3</v>
      </c>
      <c r="N11" s="28"/>
      <c r="O11" s="49" t="str">
        <f>IF(R11&lt;&gt;"",_xlfn.RANK.EQ(R11,R9:R48,0),"")</f>
        <v/>
      </c>
      <c r="P11" s="24" t="str">
        <f>IF(K11="","",VLOOKUP(L11,G9:J48,2,0))</f>
        <v/>
      </c>
      <c r="Q11" s="24" t="str">
        <f>IF(K11="","",VLOOKUP(P11,LISTAS!$F$5:$G$304,2,0))</f>
        <v/>
      </c>
      <c r="R11" s="38" t="str">
        <f>IF(K11="","",VLOOKUP(L11,G9:J48,4,0))</f>
        <v/>
      </c>
      <c r="S11" s="25" t="str">
        <f t="shared" si="6"/>
        <v/>
      </c>
      <c r="T11" s="25" t="str">
        <f t="shared" si="5"/>
        <v/>
      </c>
    </row>
    <row r="12" spans="1:20" s="5" customFormat="1" ht="18.75" customHeight="1" x14ac:dyDescent="0.3">
      <c r="B12" s="53"/>
      <c r="C12" s="53" t="str">
        <f>IF(B12="","",VLOOKUP(B12,LISTAS!$F$5:$I$304,2,0))</f>
        <v/>
      </c>
      <c r="D12" s="53" t="str">
        <f>IF(B12="","",VLOOKUP(B12,LISTAS!$F$5:$I$304,4,0))</f>
        <v/>
      </c>
      <c r="E12" s="54"/>
      <c r="G12" s="50" t="str">
        <f t="shared" si="0"/>
        <v/>
      </c>
      <c r="H12" s="34" t="str">
        <f t="shared" si="1"/>
        <v/>
      </c>
      <c r="I12" s="34" t="str">
        <f t="shared" si="2"/>
        <v/>
      </c>
      <c r="J12" s="50" t="str">
        <f t="shared" si="3"/>
        <v/>
      </c>
      <c r="K12" s="50" t="str">
        <f t="shared" si="4"/>
        <v/>
      </c>
      <c r="L12" s="50" t="str">
        <f>IF(K12="","",LARGE(K9:K48,M12))</f>
        <v/>
      </c>
      <c r="M12" s="51">
        <v>4</v>
      </c>
      <c r="N12" s="28"/>
      <c r="O12" s="49" t="str">
        <f>IF(R12&lt;&gt;"",_xlfn.RANK.EQ(R12,R9:R48,0),"")</f>
        <v/>
      </c>
      <c r="P12" s="24" t="str">
        <f>IF(K12="","",VLOOKUP(L12,G9:J48,2,0))</f>
        <v/>
      </c>
      <c r="Q12" s="24" t="str">
        <f>IF(K12="","",VLOOKUP(P12,LISTAS!$F$5:$G$304,2,0))</f>
        <v/>
      </c>
      <c r="R12" s="38" t="str">
        <f>IF(K12="","",VLOOKUP(L12,G9:J48,4,0))</f>
        <v/>
      </c>
      <c r="S12" s="25" t="str">
        <f t="shared" si="6"/>
        <v/>
      </c>
      <c r="T12" s="25" t="str">
        <f t="shared" si="5"/>
        <v/>
      </c>
    </row>
    <row r="13" spans="1:20" s="5" customFormat="1" ht="18.75" customHeight="1" x14ac:dyDescent="0.3">
      <c r="B13" s="53"/>
      <c r="C13" s="53" t="str">
        <f>IF(B13="","",VLOOKUP(B13,LISTAS!$F$5:$I$304,2,0))</f>
        <v/>
      </c>
      <c r="D13" s="53" t="str">
        <f>IF(B13="","",VLOOKUP(B13,LISTAS!$F$5:$I$304,4,0))</f>
        <v/>
      </c>
      <c r="E13" s="54"/>
      <c r="G13" s="50" t="str">
        <f t="shared" si="0"/>
        <v/>
      </c>
      <c r="H13" s="34" t="str">
        <f t="shared" si="1"/>
        <v/>
      </c>
      <c r="I13" s="34" t="str">
        <f t="shared" si="2"/>
        <v/>
      </c>
      <c r="J13" s="50" t="str">
        <f t="shared" si="3"/>
        <v/>
      </c>
      <c r="K13" s="50" t="str">
        <f t="shared" si="4"/>
        <v/>
      </c>
      <c r="L13" s="50" t="str">
        <f>IF(K13="","",LARGE(K9:K48,M13))</f>
        <v/>
      </c>
      <c r="M13" s="51">
        <v>5</v>
      </c>
      <c r="N13" s="28"/>
      <c r="O13" s="49" t="str">
        <f>IF(R13&lt;&gt;"",_xlfn.RANK.EQ(R13,R9:R48,0),"")</f>
        <v/>
      </c>
      <c r="P13" s="24" t="str">
        <f>IF(K13="","",VLOOKUP(L13,G9:J48,2,0))</f>
        <v/>
      </c>
      <c r="Q13" s="24" t="str">
        <f>IF(K13="","",VLOOKUP(P13,LISTAS!$F$5:$G$304,2,0))</f>
        <v/>
      </c>
      <c r="R13" s="38" t="str">
        <f>IF(K13="","",VLOOKUP(L13,G9:J48,4,0))</f>
        <v/>
      </c>
      <c r="S13" s="25" t="str">
        <f t="shared" si="6"/>
        <v/>
      </c>
      <c r="T13" s="25" t="str">
        <f t="shared" si="5"/>
        <v/>
      </c>
    </row>
    <row r="14" spans="1:20" s="5" customFormat="1" ht="18.75" customHeight="1" x14ac:dyDescent="0.3">
      <c r="B14" s="53"/>
      <c r="C14" s="53" t="str">
        <f>IF(B14="","",VLOOKUP(B14,LISTAS!$F$5:$I$304,2,0))</f>
        <v/>
      </c>
      <c r="D14" s="53" t="str">
        <f>IF(B14="","",VLOOKUP(B14,LISTAS!$F$5:$I$304,4,0))</f>
        <v/>
      </c>
      <c r="E14" s="54"/>
      <c r="G14" s="50" t="str">
        <f t="shared" si="0"/>
        <v/>
      </c>
      <c r="H14" s="34" t="str">
        <f t="shared" si="1"/>
        <v/>
      </c>
      <c r="I14" s="34" t="str">
        <f t="shared" si="2"/>
        <v/>
      </c>
      <c r="J14" s="50" t="str">
        <f t="shared" si="3"/>
        <v/>
      </c>
      <c r="K14" s="50" t="str">
        <f t="shared" si="4"/>
        <v/>
      </c>
      <c r="L14" s="50" t="str">
        <f>IF(K14="","",LARGE(K9:K48,M14))</f>
        <v/>
      </c>
      <c r="M14" s="51">
        <v>6</v>
      </c>
      <c r="N14" s="28"/>
      <c r="O14" s="49" t="str">
        <f>IF(R14&lt;&gt;"",_xlfn.RANK.EQ(R14,R9:R48,0),"")</f>
        <v/>
      </c>
      <c r="P14" s="24" t="str">
        <f>IF(K14="","",VLOOKUP(L14,G9:J48,2,0))</f>
        <v/>
      </c>
      <c r="Q14" s="24" t="str">
        <f>IF(K14="","",VLOOKUP(P14,LISTAS!$F$5:$G$304,2,0))</f>
        <v/>
      </c>
      <c r="R14" s="38" t="str">
        <f>IF(K14="","",VLOOKUP(L14,G9:J48,4,0))</f>
        <v/>
      </c>
      <c r="S14" s="25" t="str">
        <f t="shared" si="6"/>
        <v/>
      </c>
      <c r="T14" s="25" t="str">
        <f t="shared" si="5"/>
        <v/>
      </c>
    </row>
    <row r="15" spans="1:20" s="5" customFormat="1" ht="18.75" customHeight="1" x14ac:dyDescent="0.3">
      <c r="B15" s="53"/>
      <c r="C15" s="53" t="str">
        <f>IF(B15="","",VLOOKUP(B15,LISTAS!$F$5:$I$304,2,0))</f>
        <v/>
      </c>
      <c r="D15" s="53" t="str">
        <f>IF(B15="","",VLOOKUP(B15,LISTAS!$F$5:$I$304,4,0))</f>
        <v/>
      </c>
      <c r="E15" s="54"/>
      <c r="G15" s="50" t="str">
        <f t="shared" si="0"/>
        <v/>
      </c>
      <c r="H15" s="34" t="str">
        <f t="shared" si="1"/>
        <v/>
      </c>
      <c r="I15" s="34" t="str">
        <f t="shared" si="2"/>
        <v/>
      </c>
      <c r="J15" s="50" t="str">
        <f t="shared" si="3"/>
        <v/>
      </c>
      <c r="K15" s="50" t="str">
        <f t="shared" si="4"/>
        <v/>
      </c>
      <c r="L15" s="50" t="str">
        <f>IF(K15="","",LARGE(K9:K48,M15))</f>
        <v/>
      </c>
      <c r="M15" s="51">
        <v>7</v>
      </c>
      <c r="N15" s="28"/>
      <c r="O15" s="49" t="str">
        <f>IF(R15&lt;&gt;"",_xlfn.RANK.EQ(R15,R9:R48,0),"")</f>
        <v/>
      </c>
      <c r="P15" s="24" t="str">
        <f>IF(K15="","",VLOOKUP(L15,G9:J48,2,0))</f>
        <v/>
      </c>
      <c r="Q15" s="24" t="str">
        <f>IF(K15="","",VLOOKUP(P15,LISTAS!$F$5:$G$304,2,0))</f>
        <v/>
      </c>
      <c r="R15" s="38" t="str">
        <f>IF(K15="","",VLOOKUP(L15,G9:J48,4,0))</f>
        <v/>
      </c>
      <c r="S15" s="25" t="str">
        <f t="shared" si="6"/>
        <v/>
      </c>
      <c r="T15" s="25" t="str">
        <f t="shared" si="5"/>
        <v/>
      </c>
    </row>
    <row r="16" spans="1:20" s="5" customFormat="1" ht="18.75" customHeight="1" x14ac:dyDescent="0.3">
      <c r="B16" s="53"/>
      <c r="C16" s="53" t="str">
        <f>IF(B16="","",VLOOKUP(B16,LISTAS!$F$5:$I$304,2,0))</f>
        <v/>
      </c>
      <c r="D16" s="53" t="str">
        <f>IF(B16="","",VLOOKUP(B16,LISTAS!$F$5:$I$304,4,0))</f>
        <v/>
      </c>
      <c r="E16" s="54" t="s">
        <v>37</v>
      </c>
      <c r="G16" s="50" t="str">
        <f t="shared" si="0"/>
        <v/>
      </c>
      <c r="H16" s="34" t="str">
        <f t="shared" si="1"/>
        <v/>
      </c>
      <c r="I16" s="34" t="str">
        <f t="shared" si="2"/>
        <v/>
      </c>
      <c r="J16" s="50" t="str">
        <f t="shared" si="3"/>
        <v/>
      </c>
      <c r="K16" s="50" t="str">
        <f t="shared" si="4"/>
        <v/>
      </c>
      <c r="L16" s="50" t="str">
        <f>IF(K16="","",LARGE(K9:K48,M16))</f>
        <v/>
      </c>
      <c r="M16" s="51">
        <v>8</v>
      </c>
      <c r="N16" s="28"/>
      <c r="O16" s="49" t="str">
        <f>IF(R16&lt;&gt;"",_xlfn.RANK.EQ(R16,R9:R48,0),"")</f>
        <v/>
      </c>
      <c r="P16" s="24" t="str">
        <f>IF(K16="","",VLOOKUP(L16,G9:J48,2,0))</f>
        <v/>
      </c>
      <c r="Q16" s="24" t="str">
        <f>IF(K16="","",VLOOKUP(P16,LISTAS!$F$5:$G$304,2,0))</f>
        <v/>
      </c>
      <c r="R16" s="38" t="str">
        <f>IF(K16="","",VLOOKUP(L16,G9:J48,4,0))</f>
        <v/>
      </c>
      <c r="S16" s="25" t="str">
        <f t="shared" si="6"/>
        <v/>
      </c>
      <c r="T16" s="25" t="str">
        <f t="shared" si="5"/>
        <v/>
      </c>
    </row>
    <row r="17" spans="2:20" s="5" customFormat="1" ht="18.75" customHeight="1" x14ac:dyDescent="0.3">
      <c r="B17" s="53"/>
      <c r="C17" s="53" t="str">
        <f>IF(B17="","",VLOOKUP(B17,LISTAS!$F$5:$I$304,2,0))</f>
        <v/>
      </c>
      <c r="D17" s="53" t="str">
        <f>IF(B17="","",VLOOKUP(B17,LISTAS!$F$5:$I$304,4,0))</f>
        <v/>
      </c>
      <c r="E17" s="54" t="s">
        <v>37</v>
      </c>
      <c r="G17" s="50" t="str">
        <f t="shared" si="0"/>
        <v/>
      </c>
      <c r="H17" s="34" t="str">
        <f t="shared" si="1"/>
        <v/>
      </c>
      <c r="I17" s="34" t="str">
        <f t="shared" si="2"/>
        <v/>
      </c>
      <c r="J17" s="50" t="str">
        <f t="shared" si="3"/>
        <v/>
      </c>
      <c r="K17" s="50" t="str">
        <f t="shared" si="4"/>
        <v/>
      </c>
      <c r="L17" s="50" t="str">
        <f>IF(K17="","",LARGE(K9:K48,M17))</f>
        <v/>
      </c>
      <c r="M17" s="51">
        <v>9</v>
      </c>
      <c r="N17" s="28"/>
      <c r="O17" s="49" t="str">
        <f>IF(R17&lt;&gt;"",_xlfn.RANK.EQ(R17,R9:R48,0),"")</f>
        <v/>
      </c>
      <c r="P17" s="24" t="str">
        <f>IF(K17="","",VLOOKUP(L17,G9:J48,2,0))</f>
        <v/>
      </c>
      <c r="Q17" s="24" t="str">
        <f>IF(K17="","",VLOOKUP(P17,LISTAS!$F$5:$G$304,2,0))</f>
        <v/>
      </c>
      <c r="R17" s="38" t="str">
        <f>IF(K17="","",VLOOKUP(L17,G9:J48,4,0))</f>
        <v/>
      </c>
      <c r="S17" s="25" t="str">
        <f t="shared" si="6"/>
        <v/>
      </c>
      <c r="T17" s="25" t="str">
        <f t="shared" si="5"/>
        <v/>
      </c>
    </row>
    <row r="18" spans="2:20" s="5" customFormat="1" ht="18.75" customHeight="1" x14ac:dyDescent="0.3">
      <c r="B18" s="53"/>
      <c r="C18" s="53" t="str">
        <f>IF(B18="","",VLOOKUP(B18,LISTAS!$F$5:$I$304,2,0))</f>
        <v/>
      </c>
      <c r="D18" s="53" t="str">
        <f>IF(B18="","",VLOOKUP(B18,LISTAS!$F$5:$I$304,4,0))</f>
        <v/>
      </c>
      <c r="E18" s="54" t="s">
        <v>37</v>
      </c>
      <c r="G18" s="50" t="str">
        <f t="shared" si="0"/>
        <v/>
      </c>
      <c r="H18" s="34" t="str">
        <f t="shared" si="1"/>
        <v/>
      </c>
      <c r="I18" s="34" t="str">
        <f t="shared" si="2"/>
        <v/>
      </c>
      <c r="J18" s="50" t="str">
        <f t="shared" si="3"/>
        <v/>
      </c>
      <c r="K18" s="50" t="str">
        <f t="shared" si="4"/>
        <v/>
      </c>
      <c r="L18" s="50" t="str">
        <f>IF(K18="","",LARGE(K9:K48,M18))</f>
        <v/>
      </c>
      <c r="M18" s="51">
        <v>10</v>
      </c>
      <c r="N18" s="28"/>
      <c r="O18" s="49" t="str">
        <f>IF(R18&lt;&gt;"",_xlfn.RANK.EQ(R18,R9:R48,0),"")</f>
        <v/>
      </c>
      <c r="P18" s="24" t="str">
        <f>IF(K18="","",VLOOKUP(L18,G9:J48,2,0))</f>
        <v/>
      </c>
      <c r="Q18" s="24" t="str">
        <f>IF(K18="","",VLOOKUP(P18,LISTAS!$F$5:$G$304,2,0))</f>
        <v/>
      </c>
      <c r="R18" s="38" t="str">
        <f>IF(K18="","",VLOOKUP(L18,G9:J48,4,0))</f>
        <v/>
      </c>
      <c r="S18" s="25" t="str">
        <f t="shared" si="6"/>
        <v/>
      </c>
      <c r="T18" s="25" t="str">
        <f t="shared" si="5"/>
        <v/>
      </c>
    </row>
    <row r="19" spans="2:20" s="5" customFormat="1" ht="18.75" customHeight="1" x14ac:dyDescent="0.3">
      <c r="B19" s="53"/>
      <c r="C19" s="53" t="str">
        <f>IF(B19="","",VLOOKUP(B19,LISTAS!$F$5:$I$304,2,0))</f>
        <v/>
      </c>
      <c r="D19" s="53" t="str">
        <f>IF(B19="","",VLOOKUP(B19,LISTAS!$F$5:$I$304,4,0))</f>
        <v/>
      </c>
      <c r="E19" s="54" t="s">
        <v>37</v>
      </c>
      <c r="G19" s="50" t="str">
        <f t="shared" si="0"/>
        <v/>
      </c>
      <c r="H19" s="34" t="str">
        <f t="shared" si="1"/>
        <v/>
      </c>
      <c r="I19" s="34" t="str">
        <f t="shared" si="2"/>
        <v/>
      </c>
      <c r="J19" s="50" t="str">
        <f t="shared" si="3"/>
        <v/>
      </c>
      <c r="K19" s="50" t="str">
        <f t="shared" si="4"/>
        <v/>
      </c>
      <c r="L19" s="50" t="str">
        <f>IF(K19="","",LARGE(K9:K48,M19))</f>
        <v/>
      </c>
      <c r="M19" s="51">
        <v>11</v>
      </c>
      <c r="N19" s="28"/>
      <c r="O19" s="49" t="str">
        <f>IF(R19&lt;&gt;"",_xlfn.RANK.EQ(R19,R9:R48,0),"")</f>
        <v/>
      </c>
      <c r="P19" s="24" t="str">
        <f>IF(K19="","",VLOOKUP(L19,G9:J48,2,0))</f>
        <v/>
      </c>
      <c r="Q19" s="24" t="str">
        <f>IF(K19="","",VLOOKUP(P19,LISTAS!$F$5:$G$304,2,0))</f>
        <v/>
      </c>
      <c r="R19" s="38" t="str">
        <f>IF(K19="","",VLOOKUP(L19,G9:J48,4,0))</f>
        <v/>
      </c>
      <c r="S19" s="25" t="str">
        <f t="shared" si="6"/>
        <v/>
      </c>
      <c r="T19" s="25" t="str">
        <f t="shared" si="5"/>
        <v/>
      </c>
    </row>
    <row r="20" spans="2:20" s="5" customFormat="1" ht="18.75" customHeight="1" x14ac:dyDescent="0.3">
      <c r="B20" s="53"/>
      <c r="C20" s="53" t="str">
        <f>IF(B20="","",VLOOKUP(B20,LISTAS!$F$5:$I$304,2,0))</f>
        <v/>
      </c>
      <c r="D20" s="53" t="str">
        <f>IF(B20="","",VLOOKUP(B20,LISTAS!$F$5:$I$304,4,0))</f>
        <v/>
      </c>
      <c r="E20" s="54" t="s">
        <v>37</v>
      </c>
      <c r="G20" s="50" t="str">
        <f t="shared" si="0"/>
        <v/>
      </c>
      <c r="H20" s="34" t="str">
        <f t="shared" si="1"/>
        <v/>
      </c>
      <c r="I20" s="34" t="str">
        <f t="shared" si="2"/>
        <v/>
      </c>
      <c r="J20" s="50" t="str">
        <f t="shared" si="3"/>
        <v/>
      </c>
      <c r="K20" s="50" t="str">
        <f t="shared" si="4"/>
        <v/>
      </c>
      <c r="L20" s="50" t="str">
        <f>IF(K20="","",LARGE(K9:K48,M20))</f>
        <v/>
      </c>
      <c r="M20" s="51">
        <v>12</v>
      </c>
      <c r="N20" s="28"/>
      <c r="O20" s="49" t="str">
        <f>IF(R20&lt;&gt;"",_xlfn.RANK.EQ(R20,R9:R48,0),"")</f>
        <v/>
      </c>
      <c r="P20" s="24" t="str">
        <f>IF(K20="","",VLOOKUP(L20,G9:J48,2,0))</f>
        <v/>
      </c>
      <c r="Q20" s="24" t="str">
        <f>IF(K20="","",VLOOKUP(P20,LISTAS!$F$5:$G$304,2,0))</f>
        <v/>
      </c>
      <c r="R20" s="38" t="str">
        <f>IF(K20="","",VLOOKUP(L20,G9:J48,4,0))</f>
        <v/>
      </c>
      <c r="S20" s="25" t="str">
        <f t="shared" si="6"/>
        <v/>
      </c>
      <c r="T20" s="25" t="str">
        <f t="shared" si="5"/>
        <v/>
      </c>
    </row>
    <row r="21" spans="2:20" s="5" customFormat="1" ht="18.75" customHeight="1" x14ac:dyDescent="0.3">
      <c r="B21" s="53"/>
      <c r="C21" s="53" t="str">
        <f>IF(B21="","",VLOOKUP(B21,LISTAS!$F$5:$I$304,2,0))</f>
        <v/>
      </c>
      <c r="D21" s="53" t="str">
        <f>IF(B21="","",VLOOKUP(B21,LISTAS!$F$5:$I$304,4,0))</f>
        <v/>
      </c>
      <c r="E21" s="54" t="s">
        <v>37</v>
      </c>
      <c r="G21" s="50" t="str">
        <f t="shared" si="0"/>
        <v/>
      </c>
      <c r="H21" s="34" t="str">
        <f t="shared" si="1"/>
        <v/>
      </c>
      <c r="I21" s="34" t="str">
        <f t="shared" si="2"/>
        <v/>
      </c>
      <c r="J21" s="50" t="str">
        <f t="shared" si="3"/>
        <v/>
      </c>
      <c r="K21" s="50" t="str">
        <f t="shared" si="4"/>
        <v/>
      </c>
      <c r="L21" s="50" t="str">
        <f>IF(K21="","",LARGE(K9:K48,M21))</f>
        <v/>
      </c>
      <c r="M21" s="51">
        <v>13</v>
      </c>
      <c r="N21" s="28"/>
      <c r="O21" s="49" t="str">
        <f>IF(R21&lt;&gt;"",_xlfn.RANK.EQ(R21,R9:R48,0),"")</f>
        <v/>
      </c>
      <c r="P21" s="24" t="str">
        <f>IF(K21="","",VLOOKUP(L21,G9:J48,2,0))</f>
        <v/>
      </c>
      <c r="Q21" s="24" t="str">
        <f>IF(K21="","",VLOOKUP(P21,LISTAS!$F$5:$G$304,2,0))</f>
        <v/>
      </c>
      <c r="R21" s="38" t="str">
        <f>IF(K21="","",VLOOKUP(L21,G9:J48,4,0))</f>
        <v/>
      </c>
      <c r="S21" s="25" t="str">
        <f t="shared" si="6"/>
        <v/>
      </c>
      <c r="T21" s="25" t="str">
        <f t="shared" si="5"/>
        <v/>
      </c>
    </row>
    <row r="22" spans="2:20" s="5" customFormat="1" ht="18.75" customHeight="1" x14ac:dyDescent="0.3">
      <c r="B22" s="53"/>
      <c r="C22" s="53" t="str">
        <f>IF(B22="","",VLOOKUP(B22,LISTAS!$F$5:$I$304,2,0))</f>
        <v/>
      </c>
      <c r="D22" s="53" t="str">
        <f>IF(B22="","",VLOOKUP(B22,LISTAS!$F$5:$I$304,4,0))</f>
        <v/>
      </c>
      <c r="E22" s="54" t="s">
        <v>37</v>
      </c>
      <c r="G22" s="50" t="str">
        <f t="shared" si="0"/>
        <v/>
      </c>
      <c r="H22" s="34" t="str">
        <f t="shared" si="1"/>
        <v/>
      </c>
      <c r="I22" s="34" t="str">
        <f t="shared" si="2"/>
        <v/>
      </c>
      <c r="J22" s="50" t="str">
        <f t="shared" si="3"/>
        <v/>
      </c>
      <c r="K22" s="50" t="str">
        <f t="shared" si="4"/>
        <v/>
      </c>
      <c r="L22" s="50" t="str">
        <f>IF(K22="","",LARGE(K9:K48,M22))</f>
        <v/>
      </c>
      <c r="M22" s="51">
        <v>14</v>
      </c>
      <c r="N22" s="28"/>
      <c r="O22" s="49" t="str">
        <f>IF(R22&lt;&gt;"",_xlfn.RANK.EQ(R22,R9:R48,0),"")</f>
        <v/>
      </c>
      <c r="P22" s="24" t="str">
        <f>IF(K22="","",VLOOKUP(L22,G9:J48,2,0))</f>
        <v/>
      </c>
      <c r="Q22" s="24" t="str">
        <f>IF(K22="","",VLOOKUP(P22,LISTAS!$F$5:$G$304,2,0))</f>
        <v/>
      </c>
      <c r="R22" s="38" t="str">
        <f>IF(K22="","",VLOOKUP(L22,G9:J48,4,0))</f>
        <v/>
      </c>
      <c r="S22" s="25" t="str">
        <f t="shared" si="6"/>
        <v/>
      </c>
      <c r="T22" s="25" t="str">
        <f t="shared" si="5"/>
        <v/>
      </c>
    </row>
    <row r="23" spans="2:20" s="5" customFormat="1" ht="18.75" customHeight="1" x14ac:dyDescent="0.3">
      <c r="B23" s="53"/>
      <c r="C23" s="53" t="str">
        <f>IF(B23="","",VLOOKUP(B23,LISTAS!$F$5:$I$304,2,0))</f>
        <v/>
      </c>
      <c r="D23" s="53" t="str">
        <f>IF(B23="","",VLOOKUP(B23,LISTAS!$F$5:$I$304,4,0))</f>
        <v/>
      </c>
      <c r="E23" s="54" t="s">
        <v>37</v>
      </c>
      <c r="G23" s="50" t="str">
        <f t="shared" si="0"/>
        <v/>
      </c>
      <c r="H23" s="34" t="str">
        <f t="shared" si="1"/>
        <v/>
      </c>
      <c r="I23" s="34" t="str">
        <f t="shared" si="2"/>
        <v/>
      </c>
      <c r="J23" s="50" t="str">
        <f t="shared" si="3"/>
        <v/>
      </c>
      <c r="K23" s="50" t="str">
        <f t="shared" si="4"/>
        <v/>
      </c>
      <c r="L23" s="50" t="str">
        <f>IF(K23="","",LARGE(K9:K48,M23))</f>
        <v/>
      </c>
      <c r="M23" s="51">
        <v>15</v>
      </c>
      <c r="N23" s="28"/>
      <c r="O23" s="49" t="str">
        <f>IF(R23&lt;&gt;"",_xlfn.RANK.EQ(R23,R9:R48,0),"")</f>
        <v/>
      </c>
      <c r="P23" s="24" t="str">
        <f>IF(K23="","",VLOOKUP(L23,G9:J48,2,0))</f>
        <v/>
      </c>
      <c r="Q23" s="24" t="str">
        <f>IF(K23="","",VLOOKUP(P23,LISTAS!$F$5:$G$304,2,0))</f>
        <v/>
      </c>
      <c r="R23" s="38" t="str">
        <f>IF(K23="","",VLOOKUP(L23,G9:J48,4,0))</f>
        <v/>
      </c>
      <c r="S23" s="25" t="str">
        <f t="shared" si="6"/>
        <v/>
      </c>
      <c r="T23" s="25" t="str">
        <f t="shared" si="5"/>
        <v/>
      </c>
    </row>
    <row r="24" spans="2:20" s="5" customFormat="1" ht="18.75" customHeight="1" x14ac:dyDescent="0.3">
      <c r="B24" s="53"/>
      <c r="C24" s="53" t="str">
        <f>IF(B24="","",VLOOKUP(B24,LISTAS!$F$5:$I$304,2,0))</f>
        <v/>
      </c>
      <c r="D24" s="53" t="str">
        <f>IF(B24="","",VLOOKUP(B24,LISTAS!$F$5:$I$304,4,0))</f>
        <v/>
      </c>
      <c r="E24" s="54" t="s">
        <v>37</v>
      </c>
      <c r="G24" s="50" t="str">
        <f t="shared" si="0"/>
        <v/>
      </c>
      <c r="H24" s="34" t="str">
        <f t="shared" si="1"/>
        <v/>
      </c>
      <c r="I24" s="34" t="str">
        <f t="shared" si="2"/>
        <v/>
      </c>
      <c r="J24" s="50" t="str">
        <f t="shared" si="3"/>
        <v/>
      </c>
      <c r="K24" s="50" t="str">
        <f t="shared" si="4"/>
        <v/>
      </c>
      <c r="L24" s="50" t="str">
        <f>IF(K24="","",LARGE(K9:K48,M24))</f>
        <v/>
      </c>
      <c r="M24" s="51">
        <v>16</v>
      </c>
      <c r="N24" s="28"/>
      <c r="O24" s="49" t="str">
        <f>IF(R24&lt;&gt;"",_xlfn.RANK.EQ(R24,R9:R48,0),"")</f>
        <v/>
      </c>
      <c r="P24" s="24" t="str">
        <f>IF(K24="","",VLOOKUP(L24,G9:J48,2,0))</f>
        <v/>
      </c>
      <c r="Q24" s="24" t="str">
        <f>IF(K24="","",VLOOKUP(P24,LISTAS!$F$5:$G$304,2,0))</f>
        <v/>
      </c>
      <c r="R24" s="38" t="str">
        <f>IF(K24="","",VLOOKUP(L24,G9:J48,4,0))</f>
        <v/>
      </c>
      <c r="S24" s="25" t="str">
        <f t="shared" si="6"/>
        <v/>
      </c>
      <c r="T24" s="25" t="str">
        <f t="shared" si="5"/>
        <v/>
      </c>
    </row>
    <row r="25" spans="2:20" s="5" customFormat="1" ht="18.75" customHeight="1" x14ac:dyDescent="0.3">
      <c r="B25" s="53"/>
      <c r="C25" s="53" t="str">
        <f>IF(B25="","",VLOOKUP(B25,LISTAS!$F$5:$I$304,2,0))</f>
        <v/>
      </c>
      <c r="D25" s="53" t="str">
        <f>IF(B25="","",VLOOKUP(B25,LISTAS!$F$5:$I$304,4,0))</f>
        <v/>
      </c>
      <c r="E25" s="54" t="s">
        <v>37</v>
      </c>
      <c r="G25" s="50" t="str">
        <f t="shared" si="0"/>
        <v/>
      </c>
      <c r="H25" s="34" t="str">
        <f t="shared" si="1"/>
        <v/>
      </c>
      <c r="I25" s="34" t="str">
        <f t="shared" si="2"/>
        <v/>
      </c>
      <c r="J25" s="50" t="str">
        <f t="shared" si="3"/>
        <v/>
      </c>
      <c r="K25" s="50" t="str">
        <f t="shared" si="4"/>
        <v/>
      </c>
      <c r="L25" s="50" t="str">
        <f>IF(K25="","",LARGE(K9:K48,M25))</f>
        <v/>
      </c>
      <c r="M25" s="51">
        <v>17</v>
      </c>
      <c r="N25" s="28"/>
      <c r="O25" s="49" t="str">
        <f>IF(R25&lt;&gt;"",_xlfn.RANK.EQ(R25,R9:R48,0),"")</f>
        <v/>
      </c>
      <c r="P25" s="24" t="str">
        <f>IF(K25="","",VLOOKUP(L25,G9:J48,2,0))</f>
        <v/>
      </c>
      <c r="Q25" s="24" t="str">
        <f>IF(K25="","",VLOOKUP(P25,LISTAS!$F$5:$G$304,2,0))</f>
        <v/>
      </c>
      <c r="R25" s="38" t="str">
        <f>IF(K25="","",VLOOKUP(L25,G9:J48,4,0))</f>
        <v/>
      </c>
      <c r="S25" s="25" t="str">
        <f t="shared" si="6"/>
        <v/>
      </c>
      <c r="T25" s="25" t="str">
        <f t="shared" si="5"/>
        <v/>
      </c>
    </row>
    <row r="26" spans="2:20" s="5" customFormat="1" ht="18.75" customHeight="1" x14ac:dyDescent="0.3">
      <c r="B26" s="53"/>
      <c r="C26" s="53" t="str">
        <f>IF(B26="","",VLOOKUP(B26,LISTAS!$F$5:$I$304,2,0))</f>
        <v/>
      </c>
      <c r="D26" s="53" t="str">
        <f>IF(B26="","",VLOOKUP(B26,LISTAS!$F$5:$I$304,4,0))</f>
        <v/>
      </c>
      <c r="E26" s="54" t="s">
        <v>37</v>
      </c>
      <c r="G26" s="50" t="str">
        <f t="shared" si="0"/>
        <v/>
      </c>
      <c r="H26" s="34" t="str">
        <f t="shared" si="1"/>
        <v/>
      </c>
      <c r="I26" s="34" t="str">
        <f t="shared" si="2"/>
        <v/>
      </c>
      <c r="J26" s="50" t="str">
        <f t="shared" si="3"/>
        <v/>
      </c>
      <c r="K26" s="50" t="str">
        <f t="shared" si="4"/>
        <v/>
      </c>
      <c r="L26" s="50" t="str">
        <f>IF(K26="","",LARGE(K9:K48,M26))</f>
        <v/>
      </c>
      <c r="M26" s="51">
        <v>18</v>
      </c>
      <c r="N26" s="28"/>
      <c r="O26" s="49" t="str">
        <f>IF(R26&lt;&gt;"",_xlfn.RANK.EQ(R26,R9:R48,0),"")</f>
        <v/>
      </c>
      <c r="P26" s="24" t="str">
        <f>IF(K26="","",VLOOKUP(L26,G9:J48,2,0))</f>
        <v/>
      </c>
      <c r="Q26" s="24" t="str">
        <f>IF(K26="","",VLOOKUP(P26,LISTAS!$F$5:$G$304,2,0))</f>
        <v/>
      </c>
      <c r="R26" s="38" t="str">
        <f>IF(K26="","",VLOOKUP(L26,G9:J48,4,0))</f>
        <v/>
      </c>
      <c r="S26" s="25" t="str">
        <f t="shared" si="6"/>
        <v/>
      </c>
      <c r="T26" s="25" t="str">
        <f t="shared" si="5"/>
        <v/>
      </c>
    </row>
    <row r="27" spans="2:20" s="5" customFormat="1" ht="18.75" customHeight="1" x14ac:dyDescent="0.3">
      <c r="B27" s="53"/>
      <c r="C27" s="53" t="str">
        <f>IF(B27="","",VLOOKUP(B27,LISTAS!$F$5:$I$304,2,0))</f>
        <v/>
      </c>
      <c r="D27" s="53" t="str">
        <f>IF(B27="","",VLOOKUP(B27,LISTAS!$F$5:$I$304,4,0))</f>
        <v/>
      </c>
      <c r="E27" s="54" t="s">
        <v>37</v>
      </c>
      <c r="G27" s="50" t="str">
        <f t="shared" si="0"/>
        <v/>
      </c>
      <c r="H27" s="34" t="str">
        <f t="shared" si="1"/>
        <v/>
      </c>
      <c r="I27" s="34" t="str">
        <f t="shared" si="2"/>
        <v/>
      </c>
      <c r="J27" s="50" t="str">
        <f t="shared" si="3"/>
        <v/>
      </c>
      <c r="K27" s="50" t="str">
        <f t="shared" si="4"/>
        <v/>
      </c>
      <c r="L27" s="50" t="str">
        <f>IF(K27="","",LARGE(K9:K48,M27))</f>
        <v/>
      </c>
      <c r="M27" s="51">
        <v>19</v>
      </c>
      <c r="N27" s="28"/>
      <c r="O27" s="49" t="str">
        <f>IF(R27&lt;&gt;"",_xlfn.RANK.EQ(R27,R9:R48,0),"")</f>
        <v/>
      </c>
      <c r="P27" s="24" t="str">
        <f>IF(K27="","",VLOOKUP(L27,G9:J48,2,0))</f>
        <v/>
      </c>
      <c r="Q27" s="24" t="str">
        <f>IF(K27="","",VLOOKUP(P27,LISTAS!$F$5:$G$304,2,0))</f>
        <v/>
      </c>
      <c r="R27" s="38" t="str">
        <f>IF(K27="","",VLOOKUP(L27,G9:J48,4,0))</f>
        <v/>
      </c>
      <c r="S27" s="25" t="str">
        <f t="shared" si="6"/>
        <v/>
      </c>
      <c r="T27" s="25" t="str">
        <f t="shared" si="5"/>
        <v/>
      </c>
    </row>
    <row r="28" spans="2:20" s="5" customFormat="1" ht="18.75" customHeight="1" x14ac:dyDescent="0.3">
      <c r="B28" s="53"/>
      <c r="C28" s="53" t="str">
        <f>IF(B28="","",VLOOKUP(B28,LISTAS!$F$5:$I$304,2,0))</f>
        <v/>
      </c>
      <c r="D28" s="53" t="str">
        <f>IF(B28="","",VLOOKUP(B28,LISTAS!$F$5:$I$304,4,0))</f>
        <v/>
      </c>
      <c r="E28" s="54" t="s">
        <v>37</v>
      </c>
      <c r="G28" s="50" t="str">
        <f t="shared" si="0"/>
        <v/>
      </c>
      <c r="H28" s="34" t="str">
        <f t="shared" si="1"/>
        <v/>
      </c>
      <c r="I28" s="34" t="str">
        <f t="shared" si="2"/>
        <v/>
      </c>
      <c r="J28" s="50" t="str">
        <f t="shared" si="3"/>
        <v/>
      </c>
      <c r="K28" s="50" t="str">
        <f t="shared" si="4"/>
        <v/>
      </c>
      <c r="L28" s="50" t="str">
        <f>IF(K28="","",LARGE(K9:K48,M28))</f>
        <v/>
      </c>
      <c r="M28" s="51">
        <v>20</v>
      </c>
      <c r="N28" s="28"/>
      <c r="O28" s="49" t="str">
        <f>IF(R28&lt;&gt;"",_xlfn.RANK.EQ(R28,R9:R48,0),"")</f>
        <v/>
      </c>
      <c r="P28" s="24" t="str">
        <f>IF(K28="","",VLOOKUP(L28,G9:J48,2,0))</f>
        <v/>
      </c>
      <c r="Q28" s="24" t="str">
        <f>IF(K28="","",VLOOKUP(P28,LISTAS!$F$5:$G$304,2,0))</f>
        <v/>
      </c>
      <c r="R28" s="38" t="str">
        <f>IF(K28="","",VLOOKUP(L28,G9:J48,4,0))</f>
        <v/>
      </c>
      <c r="S28" s="25" t="str">
        <f t="shared" si="6"/>
        <v/>
      </c>
      <c r="T28" s="25" t="str">
        <f t="shared" si="5"/>
        <v/>
      </c>
    </row>
    <row r="29" spans="2:20" s="5" customFormat="1" ht="18.75" customHeight="1" x14ac:dyDescent="0.3">
      <c r="B29" s="53"/>
      <c r="C29" s="53" t="str">
        <f>IF(B29="","",VLOOKUP(B29,LISTAS!$F$5:$I$304,2,0))</f>
        <v/>
      </c>
      <c r="D29" s="53" t="str">
        <f>IF(B29="","",VLOOKUP(B29,LISTAS!$F$5:$I$304,4,0))</f>
        <v/>
      </c>
      <c r="E29" s="54" t="s">
        <v>37</v>
      </c>
      <c r="G29" s="50" t="str">
        <f t="shared" si="0"/>
        <v/>
      </c>
      <c r="H29" s="34" t="str">
        <f t="shared" si="1"/>
        <v/>
      </c>
      <c r="I29" s="34" t="str">
        <f t="shared" si="2"/>
        <v/>
      </c>
      <c r="J29" s="50" t="str">
        <f t="shared" si="3"/>
        <v/>
      </c>
      <c r="K29" s="50" t="str">
        <f t="shared" si="4"/>
        <v/>
      </c>
      <c r="L29" s="50" t="str">
        <f>IF(K29="","",LARGE(K9:K48,M29))</f>
        <v/>
      </c>
      <c r="M29" s="51">
        <v>21</v>
      </c>
      <c r="N29" s="28"/>
      <c r="O29" s="49" t="str">
        <f>IF(R29&lt;&gt;"",_xlfn.RANK.EQ(R29,R9:R48,0),"")</f>
        <v/>
      </c>
      <c r="P29" s="24" t="str">
        <f>IF(K29="","",VLOOKUP(L29,G9:J48,2,0))</f>
        <v/>
      </c>
      <c r="Q29" s="24" t="str">
        <f>IF(K29="","",VLOOKUP(P29,LISTAS!$F$5:$G$304,2,0))</f>
        <v/>
      </c>
      <c r="R29" s="38" t="str">
        <f>IF(K29="","",VLOOKUP(L29,G9:J48,4,0))</f>
        <v/>
      </c>
      <c r="S29" s="25" t="str">
        <f t="shared" si="6"/>
        <v/>
      </c>
      <c r="T29" s="25" t="str">
        <f t="shared" si="5"/>
        <v/>
      </c>
    </row>
    <row r="30" spans="2:20" s="5" customFormat="1" ht="18.75" customHeight="1" x14ac:dyDescent="0.3">
      <c r="B30" s="53"/>
      <c r="C30" s="53" t="str">
        <f>IF(B30="","",VLOOKUP(B30,LISTAS!$F$5:$I$304,2,0))</f>
        <v/>
      </c>
      <c r="D30" s="53" t="str">
        <f>IF(B30="","",VLOOKUP(B30,LISTAS!$F$5:$I$304,4,0))</f>
        <v/>
      </c>
      <c r="E30" s="54" t="s">
        <v>37</v>
      </c>
      <c r="G30" s="50" t="str">
        <f t="shared" si="0"/>
        <v/>
      </c>
      <c r="H30" s="34" t="str">
        <f t="shared" si="1"/>
        <v/>
      </c>
      <c r="I30" s="34" t="str">
        <f t="shared" si="2"/>
        <v/>
      </c>
      <c r="J30" s="50" t="str">
        <f t="shared" si="3"/>
        <v/>
      </c>
      <c r="K30" s="50" t="str">
        <f t="shared" si="4"/>
        <v/>
      </c>
      <c r="L30" s="50" t="str">
        <f>IF(K30="","",LARGE(K9:K48,M30))</f>
        <v/>
      </c>
      <c r="M30" s="51">
        <v>22</v>
      </c>
      <c r="N30" s="28"/>
      <c r="O30" s="49" t="str">
        <f>IF(R30&lt;&gt;"",_xlfn.RANK.EQ(R30,R9:R48,0),"")</f>
        <v/>
      </c>
      <c r="P30" s="24" t="str">
        <f>IF(K30="","",VLOOKUP(L30,G9:J48,2,0))</f>
        <v/>
      </c>
      <c r="Q30" s="24" t="str">
        <f>IF(K30="","",VLOOKUP(P30,LISTAS!$F$5:$G$304,2,0))</f>
        <v/>
      </c>
      <c r="R30" s="38" t="str">
        <f>IF(K30="","",VLOOKUP(L30,G9:J48,4,0))</f>
        <v/>
      </c>
      <c r="S30" s="25" t="str">
        <f t="shared" si="6"/>
        <v/>
      </c>
      <c r="T30" s="25" t="str">
        <f t="shared" si="5"/>
        <v/>
      </c>
    </row>
    <row r="31" spans="2:20" s="5" customFormat="1" ht="18.75" customHeight="1" x14ac:dyDescent="0.3">
      <c r="B31" s="53"/>
      <c r="C31" s="53" t="str">
        <f>IF(B31="","",VLOOKUP(B31,LISTAS!$F$5:$I$304,2,0))</f>
        <v/>
      </c>
      <c r="D31" s="53" t="str">
        <f>IF(B31="","",VLOOKUP(B31,LISTAS!$F$5:$I$304,4,0))</f>
        <v/>
      </c>
      <c r="E31" s="54" t="s">
        <v>37</v>
      </c>
      <c r="G31" s="50" t="str">
        <f t="shared" si="0"/>
        <v/>
      </c>
      <c r="H31" s="34" t="str">
        <f t="shared" si="1"/>
        <v/>
      </c>
      <c r="I31" s="34" t="str">
        <f t="shared" si="2"/>
        <v/>
      </c>
      <c r="J31" s="50" t="str">
        <f t="shared" si="3"/>
        <v/>
      </c>
      <c r="K31" s="50" t="str">
        <f t="shared" si="4"/>
        <v/>
      </c>
      <c r="L31" s="50" t="str">
        <f>IF(K31="","",LARGE(K9:K48,M31))</f>
        <v/>
      </c>
      <c r="M31" s="51">
        <v>23</v>
      </c>
      <c r="N31" s="28"/>
      <c r="O31" s="49" t="str">
        <f>IF(R31&lt;&gt;"",_xlfn.RANK.EQ(R31,R9:R48,0),"")</f>
        <v/>
      </c>
      <c r="P31" s="24" t="str">
        <f>IF(K31="","",VLOOKUP(L31,G9:J48,2,0))</f>
        <v/>
      </c>
      <c r="Q31" s="24" t="str">
        <f>IF(K31="","",VLOOKUP(P31,LISTAS!$F$5:$G$304,2,0))</f>
        <v/>
      </c>
      <c r="R31" s="38" t="str">
        <f>IF(K31="","",VLOOKUP(L31,G9:J48,4,0))</f>
        <v/>
      </c>
      <c r="S31" s="25" t="str">
        <f t="shared" si="6"/>
        <v/>
      </c>
      <c r="T31" s="25" t="str">
        <f t="shared" si="5"/>
        <v/>
      </c>
    </row>
    <row r="32" spans="2:20" s="5" customFormat="1" ht="18.75" customHeight="1" x14ac:dyDescent="0.3">
      <c r="B32" s="53"/>
      <c r="C32" s="53" t="str">
        <f>IF(B32="","",VLOOKUP(B32,LISTAS!$F$5:$I$304,2,0))</f>
        <v/>
      </c>
      <c r="D32" s="53" t="str">
        <f>IF(B32="","",VLOOKUP(B32,LISTAS!$F$5:$I$304,4,0))</f>
        <v/>
      </c>
      <c r="E32" s="54" t="s">
        <v>37</v>
      </c>
      <c r="G32" s="50" t="str">
        <f t="shared" si="0"/>
        <v/>
      </c>
      <c r="H32" s="34" t="str">
        <f t="shared" si="1"/>
        <v/>
      </c>
      <c r="I32" s="34" t="str">
        <f t="shared" si="2"/>
        <v/>
      </c>
      <c r="J32" s="50" t="str">
        <f t="shared" si="3"/>
        <v/>
      </c>
      <c r="K32" s="50" t="str">
        <f t="shared" si="4"/>
        <v/>
      </c>
      <c r="L32" s="50" t="str">
        <f>IF(K32="","",LARGE(K9:K48,M32))</f>
        <v/>
      </c>
      <c r="M32" s="51">
        <v>24</v>
      </c>
      <c r="N32" s="28"/>
      <c r="O32" s="49" t="str">
        <f>IF(R32&lt;&gt;"",_xlfn.RANK.EQ(R32,R9:R48,0),"")</f>
        <v/>
      </c>
      <c r="P32" s="24" t="str">
        <f>IF(K32="","",VLOOKUP(L32,G9:J48,2,0))</f>
        <v/>
      </c>
      <c r="Q32" s="24" t="str">
        <f>IF(K32="","",VLOOKUP(P32,LISTAS!$F$5:$G$304,2,0))</f>
        <v/>
      </c>
      <c r="R32" s="38" t="str">
        <f>IF(K32="","",VLOOKUP(L32,G9:J48,4,0))</f>
        <v/>
      </c>
      <c r="S32" s="25" t="str">
        <f t="shared" si="6"/>
        <v/>
      </c>
      <c r="T32" s="25" t="str">
        <f t="shared" si="5"/>
        <v/>
      </c>
    </row>
    <row r="33" spans="2:20" s="5" customFormat="1" ht="18.75" customHeight="1" x14ac:dyDescent="0.3">
      <c r="B33" s="53"/>
      <c r="C33" s="53" t="str">
        <f>IF(B33="","",VLOOKUP(B33,LISTAS!$F$5:$I$304,2,0))</f>
        <v/>
      </c>
      <c r="D33" s="53" t="str">
        <f>IF(B33="","",VLOOKUP(B33,LISTAS!$F$5:$I$304,4,0))</f>
        <v/>
      </c>
      <c r="E33" s="54" t="s">
        <v>37</v>
      </c>
      <c r="G33" s="50" t="str">
        <f t="shared" si="0"/>
        <v/>
      </c>
      <c r="H33" s="34" t="str">
        <f t="shared" si="1"/>
        <v/>
      </c>
      <c r="I33" s="34" t="str">
        <f t="shared" si="2"/>
        <v/>
      </c>
      <c r="J33" s="50" t="str">
        <f t="shared" si="3"/>
        <v/>
      </c>
      <c r="K33" s="50" t="str">
        <f t="shared" si="4"/>
        <v/>
      </c>
      <c r="L33" s="50" t="str">
        <f>IF(K33="","",LARGE(K9:K48,M33))</f>
        <v/>
      </c>
      <c r="M33" s="51">
        <v>25</v>
      </c>
      <c r="N33" s="28"/>
      <c r="O33" s="49" t="str">
        <f>IF(R33&lt;&gt;"",_xlfn.RANK.EQ(R33,R9:R48,0),"")</f>
        <v/>
      </c>
      <c r="P33" s="24" t="str">
        <f>IF(K33="","",VLOOKUP(L33,G9:J48,2,0))</f>
        <v/>
      </c>
      <c r="Q33" s="24" t="str">
        <f>IF(K33="","",VLOOKUP(P33,LISTAS!$F$5:$G$304,2,0))</f>
        <v/>
      </c>
      <c r="R33" s="38" t="str">
        <f>IF(K33="","",VLOOKUP(L33,G9:J48,4,0))</f>
        <v/>
      </c>
      <c r="S33" s="25" t="str">
        <f t="shared" si="6"/>
        <v/>
      </c>
      <c r="T33" s="25" t="str">
        <f t="shared" si="5"/>
        <v/>
      </c>
    </row>
    <row r="34" spans="2:20" s="5" customFormat="1" ht="18.75" customHeight="1" x14ac:dyDescent="0.3">
      <c r="B34" s="53"/>
      <c r="C34" s="53" t="str">
        <f>IF(B34="","",VLOOKUP(B34,LISTAS!$F$5:$I$304,2,0))</f>
        <v/>
      </c>
      <c r="D34" s="53" t="str">
        <f>IF(B34="","",VLOOKUP(B34,LISTAS!$F$5:$I$304,4,0))</f>
        <v/>
      </c>
      <c r="E34" s="54" t="s">
        <v>37</v>
      </c>
      <c r="G34" s="50" t="str">
        <f t="shared" si="0"/>
        <v/>
      </c>
      <c r="H34" s="34" t="str">
        <f t="shared" si="1"/>
        <v/>
      </c>
      <c r="I34" s="34" t="str">
        <f t="shared" si="2"/>
        <v/>
      </c>
      <c r="J34" s="50" t="str">
        <f t="shared" si="3"/>
        <v/>
      </c>
      <c r="K34" s="50" t="str">
        <f t="shared" si="4"/>
        <v/>
      </c>
      <c r="L34" s="50" t="str">
        <f>IF(K34="","",LARGE(K9:K48,M34))</f>
        <v/>
      </c>
      <c r="M34" s="51">
        <v>26</v>
      </c>
      <c r="N34" s="28"/>
      <c r="O34" s="49" t="str">
        <f>IF(R34&lt;&gt;"",_xlfn.RANK.EQ(R34,R9:R48,0),"")</f>
        <v/>
      </c>
      <c r="P34" s="24" t="str">
        <f>IF(K34="","",VLOOKUP(L34,G9:J48,2,0))</f>
        <v/>
      </c>
      <c r="Q34" s="24" t="str">
        <f>IF(K34="","",VLOOKUP(P34,LISTAS!$F$5:$G$304,2,0))</f>
        <v/>
      </c>
      <c r="R34" s="38" t="str">
        <f>IF(K34="","",VLOOKUP(L34,G9:J48,4,0))</f>
        <v/>
      </c>
      <c r="S34" s="25" t="str">
        <f t="shared" si="6"/>
        <v/>
      </c>
      <c r="T34" s="25" t="str">
        <f t="shared" si="5"/>
        <v/>
      </c>
    </row>
    <row r="35" spans="2:20" s="5" customFormat="1" ht="18.75" customHeight="1" x14ac:dyDescent="0.3">
      <c r="B35" s="53"/>
      <c r="C35" s="53" t="str">
        <f>IF(B35="","",VLOOKUP(B35,LISTAS!$F$5:$I$304,2,0))</f>
        <v/>
      </c>
      <c r="D35" s="53" t="str">
        <f>IF(B35="","",VLOOKUP(B35,LISTAS!$F$5:$I$304,4,0))</f>
        <v/>
      </c>
      <c r="E35" s="54" t="s">
        <v>37</v>
      </c>
      <c r="G35" s="50" t="str">
        <f t="shared" si="0"/>
        <v/>
      </c>
      <c r="H35" s="34" t="str">
        <f t="shared" si="1"/>
        <v/>
      </c>
      <c r="I35" s="34" t="str">
        <f t="shared" si="2"/>
        <v/>
      </c>
      <c r="J35" s="50" t="str">
        <f t="shared" si="3"/>
        <v/>
      </c>
      <c r="K35" s="50" t="str">
        <f t="shared" si="4"/>
        <v/>
      </c>
      <c r="L35" s="50" t="str">
        <f>IF(K35="","",LARGE(K9:K48,M35))</f>
        <v/>
      </c>
      <c r="M35" s="51">
        <v>27</v>
      </c>
      <c r="N35" s="28"/>
      <c r="O35" s="49" t="str">
        <f>IF(R35&lt;&gt;"",_xlfn.RANK.EQ(R35,R9:R48,0),"")</f>
        <v/>
      </c>
      <c r="P35" s="24" t="str">
        <f>IF(K35="","",VLOOKUP(L35,G9:J48,2,0))</f>
        <v/>
      </c>
      <c r="Q35" s="24" t="str">
        <f>IF(K35="","",VLOOKUP(P35,LISTAS!$F$5:$G$304,2,0))</f>
        <v/>
      </c>
      <c r="R35" s="38" t="str">
        <f>IF(K35="","",VLOOKUP(L35,G9:J48,4,0))</f>
        <v/>
      </c>
      <c r="S35" s="25" t="str">
        <f t="shared" si="6"/>
        <v/>
      </c>
      <c r="T35" s="25" t="str">
        <f t="shared" si="5"/>
        <v/>
      </c>
    </row>
    <row r="36" spans="2:20" s="5" customFormat="1" ht="18.75" customHeight="1" x14ac:dyDescent="0.3">
      <c r="B36" s="53"/>
      <c r="C36" s="53" t="str">
        <f>IF(B36="","",VLOOKUP(B36,LISTAS!$F$5:$I$304,2,0))</f>
        <v/>
      </c>
      <c r="D36" s="53" t="str">
        <f>IF(B36="","",VLOOKUP(B36,LISTAS!$F$5:$I$304,4,0))</f>
        <v/>
      </c>
      <c r="E36" s="54" t="s">
        <v>37</v>
      </c>
      <c r="G36" s="50" t="str">
        <f t="shared" si="0"/>
        <v/>
      </c>
      <c r="H36" s="34" t="str">
        <f t="shared" si="1"/>
        <v/>
      </c>
      <c r="I36" s="34" t="str">
        <f t="shared" si="2"/>
        <v/>
      </c>
      <c r="J36" s="50" t="str">
        <f t="shared" si="3"/>
        <v/>
      </c>
      <c r="K36" s="50" t="str">
        <f t="shared" si="4"/>
        <v/>
      </c>
      <c r="L36" s="50" t="str">
        <f>IF(K36="","",LARGE(K9:K48,M36))</f>
        <v/>
      </c>
      <c r="M36" s="51">
        <v>28</v>
      </c>
      <c r="N36" s="28"/>
      <c r="O36" s="49" t="str">
        <f>IF(R36&lt;&gt;"",_xlfn.RANK.EQ(R36,R9:R48,0),"")</f>
        <v/>
      </c>
      <c r="P36" s="24" t="str">
        <f>IF(K36="","",VLOOKUP(L36,G9:J48,2,0))</f>
        <v/>
      </c>
      <c r="Q36" s="24" t="str">
        <f>IF(K36="","",VLOOKUP(P36,LISTAS!$F$5:$G$304,2,0))</f>
        <v/>
      </c>
      <c r="R36" s="38" t="str">
        <f>IF(K36="","",VLOOKUP(L36,G9:J48,4,0))</f>
        <v/>
      </c>
      <c r="S36" s="25" t="str">
        <f t="shared" si="6"/>
        <v/>
      </c>
      <c r="T36" s="25" t="str">
        <f t="shared" si="5"/>
        <v/>
      </c>
    </row>
    <row r="37" spans="2:20" s="5" customFormat="1" ht="18.75" customHeight="1" x14ac:dyDescent="0.3">
      <c r="B37" s="53"/>
      <c r="C37" s="53" t="str">
        <f>IF(B37="","",VLOOKUP(B37,LISTAS!$F$5:$I$304,2,0))</f>
        <v/>
      </c>
      <c r="D37" s="53" t="str">
        <f>IF(B37="","",VLOOKUP(B37,LISTAS!$F$5:$I$304,4,0))</f>
        <v/>
      </c>
      <c r="E37" s="54" t="s">
        <v>37</v>
      </c>
      <c r="G37" s="50" t="str">
        <f t="shared" si="0"/>
        <v/>
      </c>
      <c r="H37" s="34" t="str">
        <f t="shared" si="1"/>
        <v/>
      </c>
      <c r="I37" s="34" t="str">
        <f t="shared" si="2"/>
        <v/>
      </c>
      <c r="J37" s="50" t="str">
        <f t="shared" si="3"/>
        <v/>
      </c>
      <c r="K37" s="50" t="str">
        <f t="shared" si="4"/>
        <v/>
      </c>
      <c r="L37" s="50" t="str">
        <f>IF(K37="","",LARGE(K9:K48,M37))</f>
        <v/>
      </c>
      <c r="M37" s="51">
        <v>29</v>
      </c>
      <c r="N37" s="28"/>
      <c r="O37" s="49" t="str">
        <f>IF(R37&lt;&gt;"",_xlfn.RANK.EQ(R37,R9:R48,0),"")</f>
        <v/>
      </c>
      <c r="P37" s="24" t="str">
        <f>IF(K37="","",VLOOKUP(L37,G9:J48,2,0))</f>
        <v/>
      </c>
      <c r="Q37" s="24" t="str">
        <f>IF(K37="","",VLOOKUP(P37,LISTAS!$F$5:$G$304,2,0))</f>
        <v/>
      </c>
      <c r="R37" s="38" t="str">
        <f>IF(K37="","",VLOOKUP(L37,G9:J48,4,0))</f>
        <v/>
      </c>
      <c r="S37" s="25" t="str">
        <f t="shared" si="6"/>
        <v/>
      </c>
      <c r="T37" s="25" t="str">
        <f t="shared" si="5"/>
        <v/>
      </c>
    </row>
    <row r="38" spans="2:20" s="5" customFormat="1" ht="18.75" customHeight="1" x14ac:dyDescent="0.3">
      <c r="B38" s="53"/>
      <c r="C38" s="53" t="str">
        <f>IF(B38="","",VLOOKUP(B38,LISTAS!$F$5:$I$304,2,0))</f>
        <v/>
      </c>
      <c r="D38" s="53" t="str">
        <f>IF(B38="","",VLOOKUP(B38,LISTAS!$F$5:$I$304,4,0))</f>
        <v/>
      </c>
      <c r="E38" s="54" t="s">
        <v>37</v>
      </c>
      <c r="G38" s="50" t="str">
        <f t="shared" si="0"/>
        <v/>
      </c>
      <c r="H38" s="34" t="str">
        <f t="shared" si="1"/>
        <v/>
      </c>
      <c r="I38" s="34" t="str">
        <f t="shared" si="2"/>
        <v/>
      </c>
      <c r="J38" s="50" t="str">
        <f t="shared" si="3"/>
        <v/>
      </c>
      <c r="K38" s="50" t="str">
        <f t="shared" si="4"/>
        <v/>
      </c>
      <c r="L38" s="50" t="str">
        <f>IF(K38="","",LARGE(K9:K48,M38))</f>
        <v/>
      </c>
      <c r="M38" s="51">
        <v>30</v>
      </c>
      <c r="N38" s="28"/>
      <c r="O38" s="49" t="str">
        <f>IF(R38&lt;&gt;"",_xlfn.RANK.EQ(R38,R9:R48,0),"")</f>
        <v/>
      </c>
      <c r="P38" s="24" t="str">
        <f>IF(K38="","",VLOOKUP(L38,G9:J48,2,0))</f>
        <v/>
      </c>
      <c r="Q38" s="24" t="str">
        <f>IF(K38="","",VLOOKUP(P38,LISTAS!$F$5:$G$304,2,0))</f>
        <v/>
      </c>
      <c r="R38" s="38" t="str">
        <f>IF(K38="","",VLOOKUP(L38,G9:J48,4,0))</f>
        <v/>
      </c>
      <c r="S38" s="25" t="str">
        <f t="shared" si="6"/>
        <v/>
      </c>
      <c r="T38" s="25" t="str">
        <f t="shared" si="5"/>
        <v/>
      </c>
    </row>
    <row r="39" spans="2:20" s="5" customFormat="1" ht="18.75" customHeight="1" x14ac:dyDescent="0.3">
      <c r="B39" s="53"/>
      <c r="C39" s="53" t="str">
        <f>IF(B39="","",VLOOKUP(B39,LISTAS!$F$5:$I$304,2,0))</f>
        <v/>
      </c>
      <c r="D39" s="53" t="str">
        <f>IF(B39="","",VLOOKUP(B39,LISTAS!$F$5:$I$304,4,0))</f>
        <v/>
      </c>
      <c r="E39" s="54" t="s">
        <v>37</v>
      </c>
      <c r="G39" s="50" t="str">
        <f t="shared" si="0"/>
        <v/>
      </c>
      <c r="H39" s="34" t="str">
        <f t="shared" si="1"/>
        <v/>
      </c>
      <c r="I39" s="34" t="str">
        <f t="shared" si="2"/>
        <v/>
      </c>
      <c r="J39" s="50" t="str">
        <f t="shared" si="3"/>
        <v/>
      </c>
      <c r="K39" s="50" t="str">
        <f t="shared" si="4"/>
        <v/>
      </c>
      <c r="L39" s="50" t="str">
        <f>IF(K39="","",LARGE(K9:K48,M39))</f>
        <v/>
      </c>
      <c r="M39" s="51">
        <v>31</v>
      </c>
      <c r="N39" s="28"/>
      <c r="O39" s="49" t="str">
        <f>IF(R39&lt;&gt;"",_xlfn.RANK.EQ(R39,R9:R48,0),"")</f>
        <v/>
      </c>
      <c r="P39" s="24" t="str">
        <f>IF(K39="","",VLOOKUP(L39,G9:J48,2,0))</f>
        <v/>
      </c>
      <c r="Q39" s="24" t="str">
        <f>IF(K39="","",VLOOKUP(P39,LISTAS!$F$5:$G$304,2,0))</f>
        <v/>
      </c>
      <c r="R39" s="38" t="str">
        <f>IF(K39="","",VLOOKUP(L39,G9:J48,4,0))</f>
        <v/>
      </c>
      <c r="S39" s="25" t="str">
        <f t="shared" si="6"/>
        <v/>
      </c>
      <c r="T39" s="25" t="str">
        <f t="shared" si="5"/>
        <v/>
      </c>
    </row>
    <row r="40" spans="2:20" s="5" customFormat="1" ht="18.75" customHeight="1" x14ac:dyDescent="0.3">
      <c r="B40" s="53"/>
      <c r="C40" s="53" t="str">
        <f>IF(B40="","",VLOOKUP(B40,LISTAS!$F$5:$I$304,2,0))</f>
        <v/>
      </c>
      <c r="D40" s="53" t="str">
        <f>IF(B40="","",VLOOKUP(B40,LISTAS!$F$5:$I$304,4,0))</f>
        <v/>
      </c>
      <c r="E40" s="54" t="s">
        <v>37</v>
      </c>
      <c r="G40" s="50" t="str">
        <f t="shared" si="0"/>
        <v/>
      </c>
      <c r="H40" s="34" t="str">
        <f t="shared" si="1"/>
        <v/>
      </c>
      <c r="I40" s="34" t="str">
        <f t="shared" si="2"/>
        <v/>
      </c>
      <c r="J40" s="50" t="str">
        <f t="shared" si="3"/>
        <v/>
      </c>
      <c r="K40" s="50" t="str">
        <f t="shared" si="4"/>
        <v/>
      </c>
      <c r="L40" s="50" t="str">
        <f>IF(K40="","",LARGE(K9:K48,M40))</f>
        <v/>
      </c>
      <c r="M40" s="51">
        <v>32</v>
      </c>
      <c r="N40" s="28"/>
      <c r="O40" s="49" t="str">
        <f>IF(R40&lt;&gt;"",_xlfn.RANK.EQ(R40,R9:R48,0),"")</f>
        <v/>
      </c>
      <c r="P40" s="24" t="str">
        <f>IF(K40="","",VLOOKUP(L40,G9:J48,2,0))</f>
        <v/>
      </c>
      <c r="Q40" s="24" t="str">
        <f>IF(K40="","",VLOOKUP(P40,LISTAS!$F$5:$G$304,2,0))</f>
        <v/>
      </c>
      <c r="R40" s="38" t="str">
        <f>IF(K40="","",VLOOKUP(L40,G9:J48,4,0))</f>
        <v/>
      </c>
      <c r="S40" s="25" t="str">
        <f t="shared" si="6"/>
        <v/>
      </c>
      <c r="T40" s="25" t="str">
        <f t="shared" si="5"/>
        <v/>
      </c>
    </row>
    <row r="41" spans="2:20" s="5" customFormat="1" ht="18.75" customHeight="1" x14ac:dyDescent="0.3">
      <c r="B41" s="53"/>
      <c r="C41" s="53" t="str">
        <f>IF(B41="","",VLOOKUP(B41,LISTAS!$F$5:$I$304,2,0))</f>
        <v/>
      </c>
      <c r="D41" s="53" t="str">
        <f>IF(B41="","",VLOOKUP(B41,LISTAS!$F$5:$I$304,4,0))</f>
        <v/>
      </c>
      <c r="E41" s="54" t="s">
        <v>37</v>
      </c>
      <c r="G41" s="50" t="str">
        <f t="shared" si="0"/>
        <v/>
      </c>
      <c r="H41" s="34" t="str">
        <f t="shared" si="1"/>
        <v/>
      </c>
      <c r="I41" s="34" t="str">
        <f t="shared" si="2"/>
        <v/>
      </c>
      <c r="J41" s="50" t="str">
        <f t="shared" si="3"/>
        <v/>
      </c>
      <c r="K41" s="50" t="str">
        <f t="shared" si="4"/>
        <v/>
      </c>
      <c r="L41" s="50" t="str">
        <f>IF(K41="","",LARGE(K9:K48,M41))</f>
        <v/>
      </c>
      <c r="M41" s="51">
        <v>33</v>
      </c>
      <c r="N41" s="28"/>
      <c r="O41" s="49" t="str">
        <f>IF(R41&lt;&gt;"",_xlfn.RANK.EQ(R41,R9:R48,0),"")</f>
        <v/>
      </c>
      <c r="P41" s="24" t="str">
        <f>IF(K41="","",VLOOKUP(L41,G9:J48,2,0))</f>
        <v/>
      </c>
      <c r="Q41" s="24" t="str">
        <f>IF(K41="","",VLOOKUP(P41,LISTAS!$F$5:$G$304,2,0))</f>
        <v/>
      </c>
      <c r="R41" s="38" t="str">
        <f>IF(K41="","",VLOOKUP(L41,G9:J48,4,0))</f>
        <v/>
      </c>
      <c r="S41" s="25" t="str">
        <f t="shared" si="6"/>
        <v/>
      </c>
      <c r="T41" s="25" t="str">
        <f t="shared" si="5"/>
        <v/>
      </c>
    </row>
    <row r="42" spans="2:20" s="5" customFormat="1" ht="18.75" customHeight="1" x14ac:dyDescent="0.3">
      <c r="B42" s="53"/>
      <c r="C42" s="53" t="str">
        <f>IF(B42="","",VLOOKUP(B42,LISTAS!$F$5:$I$304,2,0))</f>
        <v/>
      </c>
      <c r="D42" s="53" t="str">
        <f>IF(B42="","",VLOOKUP(B42,LISTAS!$F$5:$I$304,4,0))</f>
        <v/>
      </c>
      <c r="E42" s="54" t="s">
        <v>37</v>
      </c>
      <c r="G42" s="50" t="str">
        <f t="shared" si="0"/>
        <v/>
      </c>
      <c r="H42" s="34" t="str">
        <f t="shared" si="1"/>
        <v/>
      </c>
      <c r="I42" s="34" t="str">
        <f t="shared" si="2"/>
        <v/>
      </c>
      <c r="J42" s="50" t="str">
        <f t="shared" si="3"/>
        <v/>
      </c>
      <c r="K42" s="50" t="str">
        <f t="shared" si="4"/>
        <v/>
      </c>
      <c r="L42" s="50" t="str">
        <f>IF(K42="","",LARGE(K9:K48,M42))</f>
        <v/>
      </c>
      <c r="M42" s="51">
        <v>34</v>
      </c>
      <c r="N42" s="28"/>
      <c r="O42" s="49" t="str">
        <f>IF(R42&lt;&gt;"",_xlfn.RANK.EQ(R42,R9:R48,0),"")</f>
        <v/>
      </c>
      <c r="P42" s="24" t="str">
        <f>IF(K42="","",VLOOKUP(L42,G9:J48,2,0))</f>
        <v/>
      </c>
      <c r="Q42" s="24" t="str">
        <f>IF(K42="","",VLOOKUP(P42,LISTAS!$F$5:$G$304,2,0))</f>
        <v/>
      </c>
      <c r="R42" s="38" t="str">
        <f>IF(K42="","",VLOOKUP(L42,G9:J48,4,0))</f>
        <v/>
      </c>
      <c r="S42" s="25" t="str">
        <f t="shared" si="6"/>
        <v/>
      </c>
      <c r="T42" s="25" t="str">
        <f t="shared" si="5"/>
        <v/>
      </c>
    </row>
    <row r="43" spans="2:20" s="5" customFormat="1" ht="18.75" customHeight="1" x14ac:dyDescent="0.3">
      <c r="B43" s="53"/>
      <c r="C43" s="53" t="str">
        <f>IF(B43="","",VLOOKUP(B43,LISTAS!$F$5:$I$304,2,0))</f>
        <v/>
      </c>
      <c r="D43" s="53" t="str">
        <f>IF(B43="","",VLOOKUP(B43,LISTAS!$F$5:$I$304,4,0))</f>
        <v/>
      </c>
      <c r="E43" s="54" t="s">
        <v>37</v>
      </c>
      <c r="G43" s="50" t="str">
        <f t="shared" si="0"/>
        <v/>
      </c>
      <c r="H43" s="34" t="str">
        <f t="shared" si="1"/>
        <v/>
      </c>
      <c r="I43" s="34" t="str">
        <f t="shared" si="2"/>
        <v/>
      </c>
      <c r="J43" s="50" t="str">
        <f t="shared" si="3"/>
        <v/>
      </c>
      <c r="K43" s="50" t="str">
        <f t="shared" si="4"/>
        <v/>
      </c>
      <c r="L43" s="50" t="str">
        <f>IF(K43="","",LARGE(K9:K48,M43))</f>
        <v/>
      </c>
      <c r="M43" s="51">
        <v>35</v>
      </c>
      <c r="N43" s="28"/>
      <c r="O43" s="49" t="str">
        <f>IF(R43&lt;&gt;"",_xlfn.RANK.EQ(R43,R9:R48,0),"")</f>
        <v/>
      </c>
      <c r="P43" s="24" t="str">
        <f>IF(K43="","",VLOOKUP(L43,G9:J48,2,0))</f>
        <v/>
      </c>
      <c r="Q43" s="24" t="str">
        <f>IF(K43="","",VLOOKUP(P43,LISTAS!$F$5:$G$304,2,0))</f>
        <v/>
      </c>
      <c r="R43" s="38" t="str">
        <f>IF(K43="","",VLOOKUP(L43,G9:J48,4,0))</f>
        <v/>
      </c>
      <c r="S43" s="25" t="str">
        <f t="shared" si="6"/>
        <v/>
      </c>
      <c r="T43" s="25" t="str">
        <f t="shared" si="5"/>
        <v/>
      </c>
    </row>
    <row r="44" spans="2:20" s="5" customFormat="1" ht="18.75" customHeight="1" x14ac:dyDescent="0.3">
      <c r="B44" s="53"/>
      <c r="C44" s="53" t="str">
        <f>IF(B44="","",VLOOKUP(B44,LISTAS!$F$5:$I$304,2,0))</f>
        <v/>
      </c>
      <c r="D44" s="53" t="str">
        <f>IF(B44="","",VLOOKUP(B44,LISTAS!$F$5:$I$304,4,0))</f>
        <v/>
      </c>
      <c r="E44" s="54" t="s">
        <v>37</v>
      </c>
      <c r="G44" s="50" t="str">
        <f t="shared" si="0"/>
        <v/>
      </c>
      <c r="H44" s="34" t="str">
        <f t="shared" si="1"/>
        <v/>
      </c>
      <c r="I44" s="34" t="str">
        <f t="shared" si="2"/>
        <v/>
      </c>
      <c r="J44" s="50" t="str">
        <f t="shared" si="3"/>
        <v/>
      </c>
      <c r="K44" s="50" t="str">
        <f t="shared" si="4"/>
        <v/>
      </c>
      <c r="L44" s="50" t="str">
        <f>IF(K44="","",LARGE(K9:K48,M44))</f>
        <v/>
      </c>
      <c r="M44" s="51">
        <v>36</v>
      </c>
      <c r="N44" s="28"/>
      <c r="O44" s="49" t="str">
        <f>IF(R44&lt;&gt;"",_xlfn.RANK.EQ(R44,R9:R48,0),"")</f>
        <v/>
      </c>
      <c r="P44" s="24" t="str">
        <f>IF(K44="","",VLOOKUP(L44,G9:J48,2,0))</f>
        <v/>
      </c>
      <c r="Q44" s="24" t="str">
        <f>IF(K44="","",VLOOKUP(P44,LISTAS!$F$5:$G$304,2,0))</f>
        <v/>
      </c>
      <c r="R44" s="38" t="str">
        <f>IF(K44="","",VLOOKUP(L44,G9:J48,4,0))</f>
        <v/>
      </c>
      <c r="S44" s="25" t="str">
        <f t="shared" si="6"/>
        <v/>
      </c>
      <c r="T44" s="25" t="str">
        <f t="shared" si="5"/>
        <v/>
      </c>
    </row>
    <row r="45" spans="2:20" s="5" customFormat="1" ht="18.75" customHeight="1" x14ac:dyDescent="0.3">
      <c r="B45" s="53"/>
      <c r="C45" s="53" t="str">
        <f>IF(B45="","",VLOOKUP(B45,LISTAS!$F$5:$I$304,2,0))</f>
        <v/>
      </c>
      <c r="D45" s="53" t="str">
        <f>IF(B45="","",VLOOKUP(B45,LISTAS!$F$5:$I$304,4,0))</f>
        <v/>
      </c>
      <c r="E45" s="54" t="s">
        <v>37</v>
      </c>
      <c r="G45" s="50" t="str">
        <f t="shared" si="0"/>
        <v/>
      </c>
      <c r="H45" s="34" t="str">
        <f t="shared" si="1"/>
        <v/>
      </c>
      <c r="I45" s="34" t="str">
        <f t="shared" si="2"/>
        <v/>
      </c>
      <c r="J45" s="50" t="str">
        <f t="shared" si="3"/>
        <v/>
      </c>
      <c r="K45" s="50" t="str">
        <f t="shared" si="4"/>
        <v/>
      </c>
      <c r="L45" s="50" t="str">
        <f>IF(K45="","",LARGE(K9:K48,M45))</f>
        <v/>
      </c>
      <c r="M45" s="51">
        <v>37</v>
      </c>
      <c r="N45" s="28"/>
      <c r="O45" s="49" t="str">
        <f>IF(R45&lt;&gt;"",_xlfn.RANK.EQ(R45,R9:R48,0),"")</f>
        <v/>
      </c>
      <c r="P45" s="24" t="str">
        <f>IF(K45="","",VLOOKUP(L45,G9:J48,2,0))</f>
        <v/>
      </c>
      <c r="Q45" s="24" t="str">
        <f>IF(K45="","",VLOOKUP(P45,LISTAS!$F$5:$G$304,2,0))</f>
        <v/>
      </c>
      <c r="R45" s="38" t="str">
        <f>IF(K45="","",VLOOKUP(L45,G9:J48,4,0))</f>
        <v/>
      </c>
      <c r="S45" s="25" t="str">
        <f t="shared" si="6"/>
        <v/>
      </c>
      <c r="T45" s="25" t="str">
        <f t="shared" si="5"/>
        <v/>
      </c>
    </row>
    <row r="46" spans="2:20" s="5" customFormat="1" ht="18.75" customHeight="1" x14ac:dyDescent="0.3">
      <c r="B46" s="53"/>
      <c r="C46" s="53" t="str">
        <f>IF(B46="","",VLOOKUP(B46,LISTAS!$F$5:$I$304,2,0))</f>
        <v/>
      </c>
      <c r="D46" s="53" t="str">
        <f>IF(B46="","",VLOOKUP(B46,LISTAS!$F$5:$I$304,4,0))</f>
        <v/>
      </c>
      <c r="E46" s="54" t="s">
        <v>37</v>
      </c>
      <c r="G46" s="50" t="str">
        <f t="shared" si="0"/>
        <v/>
      </c>
      <c r="H46" s="34" t="str">
        <f t="shared" si="1"/>
        <v/>
      </c>
      <c r="I46" s="34" t="str">
        <f t="shared" si="2"/>
        <v/>
      </c>
      <c r="J46" s="50" t="str">
        <f t="shared" si="3"/>
        <v/>
      </c>
      <c r="K46" s="50" t="str">
        <f t="shared" si="4"/>
        <v/>
      </c>
      <c r="L46" s="50" t="str">
        <f>IF(K46="","",LARGE(K9:K48,M46))</f>
        <v/>
      </c>
      <c r="M46" s="51">
        <v>38</v>
      </c>
      <c r="N46" s="28"/>
      <c r="O46" s="49" t="str">
        <f>IF(R46&lt;&gt;"",_xlfn.RANK.EQ(R46,R9:R48,0),"")</f>
        <v/>
      </c>
      <c r="P46" s="24" t="str">
        <f>IF(K46="","",VLOOKUP(L46,G9:J48,2,0))</f>
        <v/>
      </c>
      <c r="Q46" s="24" t="str">
        <f>IF(K46="","",VLOOKUP(P46,LISTAS!$F$5:$G$304,2,0))</f>
        <v/>
      </c>
      <c r="R46" s="38" t="str">
        <f>IF(K46="","",VLOOKUP(L46,G9:J48,4,0))</f>
        <v/>
      </c>
      <c r="S46" s="25" t="str">
        <f t="shared" si="6"/>
        <v/>
      </c>
      <c r="T46" s="25" t="str">
        <f t="shared" si="5"/>
        <v/>
      </c>
    </row>
    <row r="47" spans="2:20" s="5" customFormat="1" ht="18.75" customHeight="1" x14ac:dyDescent="0.3">
      <c r="B47" s="53"/>
      <c r="C47" s="53" t="str">
        <f>IF(B47="","",VLOOKUP(B47,LISTAS!$F$5:$I$304,2,0))</f>
        <v/>
      </c>
      <c r="D47" s="53" t="str">
        <f>IF(B47="","",VLOOKUP(B47,LISTAS!$F$5:$I$304,4,0))</f>
        <v/>
      </c>
      <c r="E47" s="54" t="s">
        <v>37</v>
      </c>
      <c r="G47" s="50" t="str">
        <f t="shared" si="0"/>
        <v/>
      </c>
      <c r="H47" s="34" t="str">
        <f t="shared" si="1"/>
        <v/>
      </c>
      <c r="I47" s="34" t="str">
        <f t="shared" si="2"/>
        <v/>
      </c>
      <c r="J47" s="50" t="str">
        <f t="shared" si="3"/>
        <v/>
      </c>
      <c r="K47" s="50" t="str">
        <f t="shared" si="4"/>
        <v/>
      </c>
      <c r="L47" s="50" t="str">
        <f>IF(K47="","",LARGE(K9:K48,M47))</f>
        <v/>
      </c>
      <c r="M47" s="51">
        <v>39</v>
      </c>
      <c r="N47" s="28"/>
      <c r="O47" s="49" t="str">
        <f>IF(R47&lt;&gt;"",_xlfn.RANK.EQ(R47,R9:R48,0),"")</f>
        <v/>
      </c>
      <c r="P47" s="24" t="str">
        <f>IF(K47="","",VLOOKUP(L47,G9:J48,2,0))</f>
        <v/>
      </c>
      <c r="Q47" s="24" t="str">
        <f>IF(K47="","",VLOOKUP(P47,LISTAS!$F$5:$G$304,2,0))</f>
        <v/>
      </c>
      <c r="R47" s="38" t="str">
        <f>IF(K47="","",VLOOKUP(L47,G9:J48,4,0))</f>
        <v/>
      </c>
      <c r="S47" s="25" t="str">
        <f t="shared" si="6"/>
        <v/>
      </c>
      <c r="T47" s="25" t="str">
        <f t="shared" si="5"/>
        <v/>
      </c>
    </row>
    <row r="48" spans="2:20" s="5" customFormat="1" ht="18.75" customHeight="1" x14ac:dyDescent="0.3">
      <c r="B48" s="53"/>
      <c r="C48" s="53" t="str">
        <f>IF(B48="","",VLOOKUP(B48,LISTAS!$F$5:$I$304,2,0))</f>
        <v/>
      </c>
      <c r="D48" s="53" t="str">
        <f>IF(B48="","",VLOOKUP(B48,LISTAS!$F$5:$I$304,4,0))</f>
        <v/>
      </c>
      <c r="E48" s="54" t="s">
        <v>37</v>
      </c>
      <c r="G48" s="50" t="str">
        <f t="shared" si="0"/>
        <v/>
      </c>
      <c r="H48" s="34" t="str">
        <f t="shared" si="1"/>
        <v/>
      </c>
      <c r="I48" s="34" t="str">
        <f t="shared" si="2"/>
        <v/>
      </c>
      <c r="J48" s="50" t="str">
        <f t="shared" si="3"/>
        <v/>
      </c>
      <c r="K48" s="50" t="str">
        <f t="shared" si="4"/>
        <v/>
      </c>
      <c r="L48" s="50" t="str">
        <f>IF(K48="","",LARGE(K9:K48,M48))</f>
        <v/>
      </c>
      <c r="M48" s="51">
        <v>40</v>
      </c>
      <c r="N48" s="28"/>
      <c r="O48" s="49" t="str">
        <f>IF(R48&lt;&gt;"",_xlfn.RANK.EQ(R48,R9:R48,0),"")</f>
        <v/>
      </c>
      <c r="P48" s="24" t="str">
        <f>IF(K48="","",VLOOKUP(L48,G9:J48,2,0))</f>
        <v/>
      </c>
      <c r="Q48" s="24" t="str">
        <f>IF(K48="","",VLOOKUP(P48,LISTAS!$F$5:$G$304,2,0))</f>
        <v/>
      </c>
      <c r="R48" s="38" t="str">
        <f>IF(K48="","",VLOOKUP(L48,G9:J48,4,0))</f>
        <v/>
      </c>
      <c r="S48" s="25" t="str">
        <f t="shared" si="6"/>
        <v/>
      </c>
      <c r="T48" s="25" t="str">
        <f t="shared" si="5"/>
        <v/>
      </c>
    </row>
  </sheetData>
  <mergeCells count="5">
    <mergeCell ref="B2:T3"/>
    <mergeCell ref="D5:E5"/>
    <mergeCell ref="B6:T6"/>
    <mergeCell ref="B7:C7"/>
    <mergeCell ref="O7:T7"/>
  </mergeCell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 F5</xm:sqref>
        </x14:dataValidation>
        <x14:dataValidation type="list" allowBlank="1" showInputMessage="1" showErrorMessage="1">
          <x14:formula1>
            <xm:f>LISTAS!$F$5:$F$304</xm:f>
          </x14:formula1>
          <xm:sqref>B11:B48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FF33CC"/>
  </sheetPr>
  <dimension ref="A1:T171"/>
  <sheetViews>
    <sheetView showGridLines="0" zoomScale="85" zoomScaleNormal="85" workbookViewId="0">
      <selection activeCell="E9" sqref="E9:E11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47" style="2" bestFit="1" customWidth="1"/>
    <col min="4" max="4" width="8.28515625" style="2" bestFit="1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38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0" t="s">
        <v>21</v>
      </c>
      <c r="C7" s="81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16" t="s">
        <v>14</v>
      </c>
      <c r="C8" s="16" t="s">
        <v>1</v>
      </c>
      <c r="D8" s="16" t="s">
        <v>15</v>
      </c>
      <c r="E8" s="16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26"/>
      <c r="C9" s="22" t="str">
        <f>IF(B9="","",VLOOKUP(B9,LISTAS!$F$5:$I$304,2,0))</f>
        <v/>
      </c>
      <c r="D9" s="22" t="str">
        <f>IF(B9="","",VLOOKUP(B9,LISTAS!$F$5:$I$304,4,0))</f>
        <v/>
      </c>
      <c r="E9" s="37"/>
      <c r="G9" s="50" t="str">
        <f>IF(E9="","",E9+(ROW(E9)/1000))</f>
        <v/>
      </c>
      <c r="H9" s="34" t="str">
        <f t="shared" ref="H9:H48" si="0">IF($K9="","",IF(B9="","",B9))</f>
        <v/>
      </c>
      <c r="I9" s="34" t="str">
        <f t="shared" ref="I9:I48" si="1">IF($K9="","",IF(C9="","",C9))</f>
        <v/>
      </c>
      <c r="J9" s="50" t="str">
        <f t="shared" ref="J9:J48" si="2">IF($K9="","",E9)</f>
        <v/>
      </c>
      <c r="K9" s="50" t="str">
        <f t="shared" ref="K9:K48" si="3">G9</f>
        <v/>
      </c>
      <c r="L9" s="50" t="str">
        <f>IF(K9="","",LARGE($K$9:$K$28,M9))</f>
        <v/>
      </c>
      <c r="M9" s="51">
        <v>1</v>
      </c>
      <c r="N9" s="23"/>
      <c r="O9" s="49" t="str">
        <f>IF(R9&lt;&gt;"",_xlfn.RANK.EQ(R9,$R$9:$R$48,0),"")</f>
        <v/>
      </c>
      <c r="P9" s="24" t="str">
        <f t="shared" ref="P9:P48" si="4">IF($K9="","",VLOOKUP(L9,$G$9:$J$48,2,0))</f>
        <v/>
      </c>
      <c r="Q9" s="24" t="str">
        <f>IF($K9="","",VLOOKUP(P9,LISTAS!$F$5:$G$304,2,0))</f>
        <v/>
      </c>
      <c r="R9" s="38" t="str">
        <f>IF($K9="","",VLOOKUP(L9,$G$9:$J$48,4,0))</f>
        <v/>
      </c>
      <c r="S9" s="25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5" t="str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26"/>
      <c r="C10" s="22" t="str">
        <f>IF(B10="","",VLOOKUP(B10,LISTAS!$F$5:$I$304,2,0))</f>
        <v/>
      </c>
      <c r="D10" s="22" t="str">
        <f>IF(B10="","",VLOOKUP(B10,LISTAS!$F$5:$I$304,4,0))</f>
        <v/>
      </c>
      <c r="E10" s="37"/>
      <c r="G10" s="50" t="str">
        <f>IF(E10="","",E10+(ROW(E10)/1000))</f>
        <v/>
      </c>
      <c r="H10" s="34" t="str">
        <f t="shared" si="0"/>
        <v/>
      </c>
      <c r="I10" s="34" t="str">
        <f t="shared" si="1"/>
        <v/>
      </c>
      <c r="J10" s="50" t="str">
        <f t="shared" si="2"/>
        <v/>
      </c>
      <c r="K10" s="50" t="str">
        <f>G10</f>
        <v/>
      </c>
      <c r="L10" s="50" t="str">
        <f t="shared" ref="L10:L48" si="6">IF(K10="","",LARGE($K$9:$K$28,M10))</f>
        <v/>
      </c>
      <c r="M10" s="51">
        <v>2</v>
      </c>
      <c r="N10" s="27"/>
      <c r="O10" s="49" t="str">
        <f>IF(R10&lt;&gt;"",_xlfn.RANK.EQ(R10,$R$9:$R$48,0),"")</f>
        <v/>
      </c>
      <c r="P10" s="24" t="str">
        <f t="shared" si="4"/>
        <v/>
      </c>
      <c r="Q10" s="24" t="str">
        <f>IF($K10="","",VLOOKUP(P10,LISTAS!$F$5:$G$304,2,0))</f>
        <v/>
      </c>
      <c r="R10" s="38" t="str">
        <f t="shared" ref="R10:R48" si="7">IF($K10="","",VLOOKUP(L10,$G$9:$J$48,4,0))</f>
        <v/>
      </c>
      <c r="S10" s="25" t="str">
        <f t="shared" ref="S10:S48" si="8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5" t="str">
        <f t="shared" si="5"/>
        <v/>
      </c>
    </row>
    <row r="11" spans="1:20" s="5" customFormat="1" ht="18.75" customHeight="1" x14ac:dyDescent="0.3">
      <c r="B11" s="26"/>
      <c r="C11" s="22" t="str">
        <f>IF(B11="","",VLOOKUP(B11,LISTAS!$F$5:$I$304,2,0))</f>
        <v/>
      </c>
      <c r="D11" s="22" t="str">
        <f>IF(B11="","",VLOOKUP(B11,LISTAS!$F$5:$I$304,4,0))</f>
        <v/>
      </c>
      <c r="E11" s="37"/>
      <c r="G11" s="50" t="str">
        <f t="shared" ref="G11:G48" si="9">IF(E11="","",E11+(ROW(E11)/1000))</f>
        <v/>
      </c>
      <c r="H11" s="34" t="str">
        <f t="shared" si="0"/>
        <v/>
      </c>
      <c r="I11" s="34" t="str">
        <f t="shared" si="1"/>
        <v/>
      </c>
      <c r="J11" s="50" t="str">
        <f t="shared" si="2"/>
        <v/>
      </c>
      <c r="K11" s="50" t="str">
        <f>G11</f>
        <v/>
      </c>
      <c r="L11" s="50" t="str">
        <f t="shared" si="6"/>
        <v/>
      </c>
      <c r="M11" s="51">
        <v>3</v>
      </c>
      <c r="N11" s="28"/>
      <c r="O11" s="49" t="str">
        <f>IF(R11&lt;&gt;"",_xlfn.RANK.EQ(R11,$R$9:$R$48,0),"")</f>
        <v/>
      </c>
      <c r="P11" s="24" t="str">
        <f t="shared" si="4"/>
        <v/>
      </c>
      <c r="Q11" s="24" t="str">
        <f>IF($K11="","",VLOOKUP(P11,LISTAS!$F$5:$G$304,2,0))</f>
        <v/>
      </c>
      <c r="R11" s="38" t="str">
        <f t="shared" si="7"/>
        <v/>
      </c>
      <c r="S11" s="25" t="str">
        <f t="shared" si="8"/>
        <v/>
      </c>
      <c r="T11" s="25" t="str">
        <f t="shared" si="5"/>
        <v/>
      </c>
    </row>
    <row r="12" spans="1:20" s="5" customFormat="1" ht="18.75" customHeight="1" x14ac:dyDescent="0.3">
      <c r="B12" s="26"/>
      <c r="C12" s="22" t="str">
        <f>IF(B12="","",VLOOKUP(B12,LISTAS!$F$5:$I$304,2,0))</f>
        <v/>
      </c>
      <c r="D12" s="22" t="str">
        <f>IF(B12="","",VLOOKUP(B12,LISTAS!$F$5:$I$304,4,0))</f>
        <v/>
      </c>
      <c r="E12" s="37"/>
      <c r="G12" s="50" t="str">
        <f t="shared" si="9"/>
        <v/>
      </c>
      <c r="H12" s="34" t="str">
        <f t="shared" si="0"/>
        <v/>
      </c>
      <c r="I12" s="34" t="str">
        <f t="shared" si="1"/>
        <v/>
      </c>
      <c r="J12" s="50" t="str">
        <f t="shared" si="2"/>
        <v/>
      </c>
      <c r="K12" s="50" t="str">
        <f t="shared" si="3"/>
        <v/>
      </c>
      <c r="L12" s="50" t="str">
        <f t="shared" si="6"/>
        <v/>
      </c>
      <c r="M12" s="51">
        <v>4</v>
      </c>
      <c r="N12" s="28"/>
      <c r="O12" s="49" t="str">
        <f>IF(R12&lt;&gt;"",_xlfn.RANK.EQ(R12,$R$9:$R$48,0),"")</f>
        <v/>
      </c>
      <c r="P12" s="24" t="str">
        <f t="shared" si="4"/>
        <v/>
      </c>
      <c r="Q12" s="24" t="str">
        <f>IF($K12="","",VLOOKUP(P12,LISTAS!$F$5:$G$304,2,0))</f>
        <v/>
      </c>
      <c r="R12" s="38" t="str">
        <f t="shared" si="7"/>
        <v/>
      </c>
      <c r="S12" s="25" t="str">
        <f t="shared" si="8"/>
        <v/>
      </c>
      <c r="T12" s="25" t="str">
        <f t="shared" si="5"/>
        <v/>
      </c>
    </row>
    <row r="13" spans="1:20" s="5" customFormat="1" ht="18.75" customHeight="1" x14ac:dyDescent="0.3">
      <c r="B13" s="26"/>
      <c r="C13" s="22" t="str">
        <f>IF(B13="","",VLOOKUP(B13,LISTAS!$F$5:$I$304,2,0))</f>
        <v/>
      </c>
      <c r="D13" s="22" t="str">
        <f>IF(B13="","",VLOOKUP(B13,LISTAS!$F$5:$I$304,4,0))</f>
        <v/>
      </c>
      <c r="E13" s="37"/>
      <c r="G13" s="50" t="str">
        <f t="shared" si="9"/>
        <v/>
      </c>
      <c r="H13" s="34" t="str">
        <f t="shared" si="0"/>
        <v/>
      </c>
      <c r="I13" s="34" t="str">
        <f t="shared" si="1"/>
        <v/>
      </c>
      <c r="J13" s="50" t="str">
        <f t="shared" si="2"/>
        <v/>
      </c>
      <c r="K13" s="50" t="str">
        <f t="shared" si="3"/>
        <v/>
      </c>
      <c r="L13" s="50" t="str">
        <f t="shared" si="6"/>
        <v/>
      </c>
      <c r="M13" s="51">
        <v>5</v>
      </c>
      <c r="N13" s="28"/>
      <c r="O13" s="49" t="str">
        <f>IF(R13&lt;&gt;"",_xlfn.RANK.EQ(R13,$R$9:$R$48,0),"")</f>
        <v/>
      </c>
      <c r="P13" s="24" t="str">
        <f t="shared" si="4"/>
        <v/>
      </c>
      <c r="Q13" s="24" t="str">
        <f>IF($K13="","",VLOOKUP(P13,LISTAS!$F$5:$G$304,2,0))</f>
        <v/>
      </c>
      <c r="R13" s="38" t="str">
        <f t="shared" si="7"/>
        <v/>
      </c>
      <c r="S13" s="25" t="str">
        <f t="shared" si="8"/>
        <v/>
      </c>
      <c r="T13" s="25" t="str">
        <f t="shared" si="5"/>
        <v/>
      </c>
    </row>
    <row r="14" spans="1:20" s="5" customFormat="1" ht="18.75" customHeight="1" x14ac:dyDescent="0.3">
      <c r="B14" s="26"/>
      <c r="C14" s="22" t="str">
        <f>IF(B14="","",VLOOKUP(B14,LISTAS!$F$5:$I$304,2,0))</f>
        <v/>
      </c>
      <c r="D14" s="22" t="str">
        <f>IF(B14="","",VLOOKUP(B14,LISTAS!$F$5:$I$304,4,0))</f>
        <v/>
      </c>
      <c r="E14" s="37"/>
      <c r="G14" s="50" t="str">
        <f t="shared" si="9"/>
        <v/>
      </c>
      <c r="H14" s="34" t="str">
        <f t="shared" si="0"/>
        <v/>
      </c>
      <c r="I14" s="34" t="str">
        <f t="shared" si="1"/>
        <v/>
      </c>
      <c r="J14" s="50" t="str">
        <f t="shared" si="2"/>
        <v/>
      </c>
      <c r="K14" s="50" t="str">
        <f t="shared" si="3"/>
        <v/>
      </c>
      <c r="L14" s="50" t="str">
        <f t="shared" si="6"/>
        <v/>
      </c>
      <c r="M14" s="51">
        <v>6</v>
      </c>
      <c r="N14" s="28"/>
      <c r="O14" s="49" t="str">
        <f t="shared" ref="O14:O48" si="10">IF(R14&lt;&gt;"",_xlfn.RANK.EQ(R14,$R$9:$R$48,0),"")</f>
        <v/>
      </c>
      <c r="P14" s="24" t="str">
        <f t="shared" si="4"/>
        <v/>
      </c>
      <c r="Q14" s="24" t="str">
        <f>IF($K14="","",VLOOKUP(P14,LISTAS!$F$5:$G$304,2,0))</f>
        <v/>
      </c>
      <c r="R14" s="38" t="str">
        <f t="shared" si="7"/>
        <v/>
      </c>
      <c r="S14" s="25" t="str">
        <f t="shared" si="8"/>
        <v/>
      </c>
      <c r="T14" s="25" t="str">
        <f t="shared" si="5"/>
        <v/>
      </c>
    </row>
    <row r="15" spans="1:20" s="5" customFormat="1" ht="18.75" customHeight="1" x14ac:dyDescent="0.3">
      <c r="B15" s="26"/>
      <c r="C15" s="22" t="str">
        <f>IF(B15="","",VLOOKUP(B15,LISTAS!$F$5:$I$304,2,0))</f>
        <v/>
      </c>
      <c r="D15" s="22" t="str">
        <f>IF(B15="","",VLOOKUP(B15,LISTAS!$F$5:$I$304,4,0))</f>
        <v/>
      </c>
      <c r="E15" s="37"/>
      <c r="G15" s="50" t="str">
        <f t="shared" si="9"/>
        <v/>
      </c>
      <c r="H15" s="34" t="str">
        <f t="shared" si="0"/>
        <v/>
      </c>
      <c r="I15" s="34" t="str">
        <f t="shared" si="1"/>
        <v/>
      </c>
      <c r="J15" s="50" t="str">
        <f t="shared" si="2"/>
        <v/>
      </c>
      <c r="K15" s="50" t="str">
        <f t="shared" si="3"/>
        <v/>
      </c>
      <c r="L15" s="50" t="str">
        <f t="shared" si="6"/>
        <v/>
      </c>
      <c r="M15" s="51">
        <v>7</v>
      </c>
      <c r="N15" s="28"/>
      <c r="O15" s="49" t="str">
        <f t="shared" si="10"/>
        <v/>
      </c>
      <c r="P15" s="24" t="str">
        <f t="shared" si="4"/>
        <v/>
      </c>
      <c r="Q15" s="24" t="str">
        <f>IF($K15="","",VLOOKUP(P15,LISTAS!$F$5:$G$304,2,0))</f>
        <v/>
      </c>
      <c r="R15" s="38" t="str">
        <f t="shared" si="7"/>
        <v/>
      </c>
      <c r="S15" s="25" t="str">
        <f t="shared" si="8"/>
        <v/>
      </c>
      <c r="T15" s="25" t="str">
        <f t="shared" si="5"/>
        <v/>
      </c>
    </row>
    <row r="16" spans="1:20" s="5" customFormat="1" ht="18.75" customHeight="1" x14ac:dyDescent="0.3">
      <c r="B16" s="26"/>
      <c r="C16" s="22" t="str">
        <f>IF(B16="","",VLOOKUP(B16,LISTAS!$F$5:$I$304,2,0))</f>
        <v/>
      </c>
      <c r="D16" s="22" t="str">
        <f>IF(B16="","",VLOOKUP(B16,LISTAS!$F$5:$I$304,4,0))</f>
        <v/>
      </c>
      <c r="E16" s="37" t="s">
        <v>37</v>
      </c>
      <c r="G16" s="50" t="str">
        <f t="shared" si="9"/>
        <v/>
      </c>
      <c r="H16" s="34" t="str">
        <f t="shared" si="0"/>
        <v/>
      </c>
      <c r="I16" s="34" t="str">
        <f t="shared" si="1"/>
        <v/>
      </c>
      <c r="J16" s="50" t="str">
        <f t="shared" si="2"/>
        <v/>
      </c>
      <c r="K16" s="50" t="str">
        <f t="shared" si="3"/>
        <v/>
      </c>
      <c r="L16" s="50" t="str">
        <f t="shared" si="6"/>
        <v/>
      </c>
      <c r="M16" s="51">
        <v>8</v>
      </c>
      <c r="N16" s="28"/>
      <c r="O16" s="49" t="str">
        <f t="shared" si="10"/>
        <v/>
      </c>
      <c r="P16" s="24" t="str">
        <f t="shared" si="4"/>
        <v/>
      </c>
      <c r="Q16" s="24" t="str">
        <f>IF($K16="","",VLOOKUP(P16,LISTAS!$F$5:$G$304,2,0))</f>
        <v/>
      </c>
      <c r="R16" s="38" t="str">
        <f t="shared" si="7"/>
        <v/>
      </c>
      <c r="S16" s="25" t="str">
        <f t="shared" si="8"/>
        <v/>
      </c>
      <c r="T16" s="25" t="str">
        <f t="shared" si="5"/>
        <v/>
      </c>
    </row>
    <row r="17" spans="2:20" s="5" customFormat="1" ht="18.75" customHeight="1" x14ac:dyDescent="0.3">
      <c r="B17" s="26"/>
      <c r="C17" s="22" t="str">
        <f>IF(B17="","",VLOOKUP(B17,LISTAS!$F$5:$I$304,2,0))</f>
        <v/>
      </c>
      <c r="D17" s="22" t="str">
        <f>IF(B17="","",VLOOKUP(B17,LISTAS!$F$5:$I$304,4,0))</f>
        <v/>
      </c>
      <c r="E17" s="37" t="s">
        <v>37</v>
      </c>
      <c r="G17" s="50" t="str">
        <f t="shared" si="9"/>
        <v/>
      </c>
      <c r="H17" s="34" t="str">
        <f t="shared" si="0"/>
        <v/>
      </c>
      <c r="I17" s="34" t="str">
        <f t="shared" si="1"/>
        <v/>
      </c>
      <c r="J17" s="50" t="str">
        <f t="shared" si="2"/>
        <v/>
      </c>
      <c r="K17" s="50" t="str">
        <f t="shared" si="3"/>
        <v/>
      </c>
      <c r="L17" s="50" t="str">
        <f t="shared" si="6"/>
        <v/>
      </c>
      <c r="M17" s="51">
        <v>9</v>
      </c>
      <c r="N17" s="28"/>
      <c r="O17" s="49" t="str">
        <f t="shared" si="10"/>
        <v/>
      </c>
      <c r="P17" s="24" t="str">
        <f t="shared" si="4"/>
        <v/>
      </c>
      <c r="Q17" s="24" t="str">
        <f>IF($K17="","",VLOOKUP(P17,LISTAS!$F$5:$G$304,2,0))</f>
        <v/>
      </c>
      <c r="R17" s="38" t="str">
        <f t="shared" si="7"/>
        <v/>
      </c>
      <c r="S17" s="25" t="str">
        <f t="shared" si="8"/>
        <v/>
      </c>
      <c r="T17" s="25" t="str">
        <f t="shared" si="5"/>
        <v/>
      </c>
    </row>
    <row r="18" spans="2:20" s="5" customFormat="1" ht="18.75" customHeight="1" x14ac:dyDescent="0.3">
      <c r="B18" s="26"/>
      <c r="C18" s="22" t="str">
        <f>IF(B18="","",VLOOKUP(B18,LISTAS!$F$5:$I$304,2,0))</f>
        <v/>
      </c>
      <c r="D18" s="22" t="str">
        <f>IF(B18="","",VLOOKUP(B18,LISTAS!$F$5:$I$304,4,0))</f>
        <v/>
      </c>
      <c r="E18" s="37" t="s">
        <v>37</v>
      </c>
      <c r="G18" s="50" t="str">
        <f t="shared" si="9"/>
        <v/>
      </c>
      <c r="H18" s="34" t="str">
        <f t="shared" si="0"/>
        <v/>
      </c>
      <c r="I18" s="34" t="str">
        <f t="shared" si="1"/>
        <v/>
      </c>
      <c r="J18" s="50" t="str">
        <f t="shared" si="2"/>
        <v/>
      </c>
      <c r="K18" s="50" t="str">
        <f t="shared" si="3"/>
        <v/>
      </c>
      <c r="L18" s="50" t="str">
        <f t="shared" si="6"/>
        <v/>
      </c>
      <c r="M18" s="51">
        <v>10</v>
      </c>
      <c r="N18" s="28"/>
      <c r="O18" s="49" t="str">
        <f t="shared" si="10"/>
        <v/>
      </c>
      <c r="P18" s="24" t="str">
        <f t="shared" si="4"/>
        <v/>
      </c>
      <c r="Q18" s="24" t="str">
        <f>IF($K18="","",VLOOKUP(P18,LISTAS!$F$5:$G$304,2,0))</f>
        <v/>
      </c>
      <c r="R18" s="38" t="str">
        <f t="shared" si="7"/>
        <v/>
      </c>
      <c r="S18" s="25" t="str">
        <f t="shared" si="8"/>
        <v/>
      </c>
      <c r="T18" s="25" t="str">
        <f t="shared" si="5"/>
        <v/>
      </c>
    </row>
    <row r="19" spans="2:20" s="5" customFormat="1" ht="18.75" customHeight="1" x14ac:dyDescent="0.3">
      <c r="B19" s="26"/>
      <c r="C19" s="22" t="str">
        <f>IF(B19="","",VLOOKUP(B19,LISTAS!$F$5:$I$304,2,0))</f>
        <v/>
      </c>
      <c r="D19" s="22" t="str">
        <f>IF(B19="","",VLOOKUP(B19,LISTAS!$F$5:$I$304,4,0))</f>
        <v/>
      </c>
      <c r="E19" s="37" t="s">
        <v>37</v>
      </c>
      <c r="G19" s="50" t="str">
        <f t="shared" si="9"/>
        <v/>
      </c>
      <c r="H19" s="34" t="str">
        <f t="shared" si="0"/>
        <v/>
      </c>
      <c r="I19" s="34" t="str">
        <f t="shared" si="1"/>
        <v/>
      </c>
      <c r="J19" s="50" t="str">
        <f t="shared" si="2"/>
        <v/>
      </c>
      <c r="K19" s="50" t="str">
        <f t="shared" si="3"/>
        <v/>
      </c>
      <c r="L19" s="50" t="str">
        <f t="shared" si="6"/>
        <v/>
      </c>
      <c r="M19" s="51">
        <v>11</v>
      </c>
      <c r="N19" s="28"/>
      <c r="O19" s="49" t="str">
        <f t="shared" si="10"/>
        <v/>
      </c>
      <c r="P19" s="24" t="str">
        <f t="shared" si="4"/>
        <v/>
      </c>
      <c r="Q19" s="24" t="str">
        <f>IF($K19="","",VLOOKUP(P19,LISTAS!$F$5:$G$304,2,0))</f>
        <v/>
      </c>
      <c r="R19" s="38" t="str">
        <f t="shared" si="7"/>
        <v/>
      </c>
      <c r="S19" s="25" t="str">
        <f t="shared" si="8"/>
        <v/>
      </c>
      <c r="T19" s="25" t="str">
        <f t="shared" si="5"/>
        <v/>
      </c>
    </row>
    <row r="20" spans="2:20" s="5" customFormat="1" ht="18.75" customHeight="1" x14ac:dyDescent="0.3">
      <c r="B20" s="26"/>
      <c r="C20" s="22" t="str">
        <f>IF(B20="","",VLOOKUP(B20,LISTAS!$F$5:$I$304,2,0))</f>
        <v/>
      </c>
      <c r="D20" s="22" t="str">
        <f>IF(B20="","",VLOOKUP(B20,LISTAS!$F$5:$I$304,4,0))</f>
        <v/>
      </c>
      <c r="E20" s="37" t="s">
        <v>37</v>
      </c>
      <c r="G20" s="50" t="str">
        <f t="shared" si="9"/>
        <v/>
      </c>
      <c r="H20" s="34" t="str">
        <f t="shared" si="0"/>
        <v/>
      </c>
      <c r="I20" s="34" t="str">
        <f t="shared" si="1"/>
        <v/>
      </c>
      <c r="J20" s="50" t="str">
        <f t="shared" si="2"/>
        <v/>
      </c>
      <c r="K20" s="50" t="str">
        <f t="shared" si="3"/>
        <v/>
      </c>
      <c r="L20" s="50" t="str">
        <f t="shared" si="6"/>
        <v/>
      </c>
      <c r="M20" s="51">
        <v>12</v>
      </c>
      <c r="N20" s="28"/>
      <c r="O20" s="49" t="str">
        <f t="shared" si="10"/>
        <v/>
      </c>
      <c r="P20" s="24" t="str">
        <f t="shared" si="4"/>
        <v/>
      </c>
      <c r="Q20" s="24" t="str">
        <f>IF($K20="","",VLOOKUP(P20,LISTAS!$F$5:$G$304,2,0))</f>
        <v/>
      </c>
      <c r="R20" s="38" t="str">
        <f t="shared" si="7"/>
        <v/>
      </c>
      <c r="S20" s="25" t="str">
        <f t="shared" si="8"/>
        <v/>
      </c>
      <c r="T20" s="25" t="str">
        <f t="shared" si="5"/>
        <v/>
      </c>
    </row>
    <row r="21" spans="2:20" s="5" customFormat="1" ht="18.75" customHeight="1" x14ac:dyDescent="0.3">
      <c r="B21" s="26"/>
      <c r="C21" s="22" t="str">
        <f>IF(B21="","",VLOOKUP(B21,LISTAS!$F$5:$I$304,2,0))</f>
        <v/>
      </c>
      <c r="D21" s="22" t="str">
        <f>IF(B21="","",VLOOKUP(B21,LISTAS!$F$5:$I$304,4,0))</f>
        <v/>
      </c>
      <c r="E21" s="37" t="s">
        <v>37</v>
      </c>
      <c r="G21" s="50" t="str">
        <f t="shared" si="9"/>
        <v/>
      </c>
      <c r="H21" s="34" t="str">
        <f t="shared" si="0"/>
        <v/>
      </c>
      <c r="I21" s="34" t="str">
        <f t="shared" si="1"/>
        <v/>
      </c>
      <c r="J21" s="50" t="str">
        <f t="shared" si="2"/>
        <v/>
      </c>
      <c r="K21" s="50" t="str">
        <f t="shared" si="3"/>
        <v/>
      </c>
      <c r="L21" s="50" t="str">
        <f t="shared" si="6"/>
        <v/>
      </c>
      <c r="M21" s="51">
        <v>13</v>
      </c>
      <c r="N21" s="28"/>
      <c r="O21" s="49" t="str">
        <f t="shared" si="10"/>
        <v/>
      </c>
      <c r="P21" s="24" t="str">
        <f t="shared" si="4"/>
        <v/>
      </c>
      <c r="Q21" s="24" t="str">
        <f>IF($K21="","",VLOOKUP(P21,LISTAS!$F$5:$G$304,2,0))</f>
        <v/>
      </c>
      <c r="R21" s="38" t="str">
        <f t="shared" si="7"/>
        <v/>
      </c>
      <c r="S21" s="25" t="str">
        <f t="shared" si="8"/>
        <v/>
      </c>
      <c r="T21" s="25" t="str">
        <f t="shared" si="5"/>
        <v/>
      </c>
    </row>
    <row r="22" spans="2:20" s="5" customFormat="1" ht="18.75" customHeight="1" x14ac:dyDescent="0.3">
      <c r="B22" s="26"/>
      <c r="C22" s="22" t="str">
        <f>IF(B22="","",VLOOKUP(B22,LISTAS!$F$5:$I$304,2,0))</f>
        <v/>
      </c>
      <c r="D22" s="22" t="str">
        <f>IF(B22="","",VLOOKUP(B22,LISTAS!$F$5:$I$304,4,0))</f>
        <v/>
      </c>
      <c r="E22" s="37" t="s">
        <v>37</v>
      </c>
      <c r="G22" s="50" t="str">
        <f t="shared" si="9"/>
        <v/>
      </c>
      <c r="H22" s="34" t="str">
        <f t="shared" si="0"/>
        <v/>
      </c>
      <c r="I22" s="34" t="str">
        <f t="shared" si="1"/>
        <v/>
      </c>
      <c r="J22" s="50" t="str">
        <f t="shared" si="2"/>
        <v/>
      </c>
      <c r="K22" s="50" t="str">
        <f t="shared" si="3"/>
        <v/>
      </c>
      <c r="L22" s="50" t="str">
        <f t="shared" si="6"/>
        <v/>
      </c>
      <c r="M22" s="51">
        <v>14</v>
      </c>
      <c r="N22" s="28"/>
      <c r="O22" s="49" t="str">
        <f t="shared" si="10"/>
        <v/>
      </c>
      <c r="P22" s="24" t="str">
        <f t="shared" si="4"/>
        <v/>
      </c>
      <c r="Q22" s="24" t="str">
        <f>IF($K22="","",VLOOKUP(P22,LISTAS!$F$5:$G$304,2,0))</f>
        <v/>
      </c>
      <c r="R22" s="38" t="str">
        <f t="shared" si="7"/>
        <v/>
      </c>
      <c r="S22" s="25" t="str">
        <f t="shared" si="8"/>
        <v/>
      </c>
      <c r="T22" s="25" t="str">
        <f t="shared" si="5"/>
        <v/>
      </c>
    </row>
    <row r="23" spans="2:20" s="5" customFormat="1" ht="18.75" customHeight="1" x14ac:dyDescent="0.3">
      <c r="B23" s="26"/>
      <c r="C23" s="22" t="str">
        <f>IF(B23="","",VLOOKUP(B23,LISTAS!$F$5:$I$304,2,0))</f>
        <v/>
      </c>
      <c r="D23" s="22" t="str">
        <f>IF(B23="","",VLOOKUP(B23,LISTAS!$F$5:$I$304,4,0))</f>
        <v/>
      </c>
      <c r="E23" s="37" t="s">
        <v>37</v>
      </c>
      <c r="G23" s="50" t="str">
        <f t="shared" si="9"/>
        <v/>
      </c>
      <c r="H23" s="34" t="str">
        <f t="shared" si="0"/>
        <v/>
      </c>
      <c r="I23" s="34" t="str">
        <f t="shared" si="1"/>
        <v/>
      </c>
      <c r="J23" s="50" t="str">
        <f t="shared" si="2"/>
        <v/>
      </c>
      <c r="K23" s="50" t="str">
        <f t="shared" si="3"/>
        <v/>
      </c>
      <c r="L23" s="50" t="str">
        <f t="shared" si="6"/>
        <v/>
      </c>
      <c r="M23" s="51">
        <v>15</v>
      </c>
      <c r="N23" s="28"/>
      <c r="O23" s="49" t="str">
        <f t="shared" si="10"/>
        <v/>
      </c>
      <c r="P23" s="24" t="str">
        <f t="shared" si="4"/>
        <v/>
      </c>
      <c r="Q23" s="24" t="str">
        <f>IF($K23="","",VLOOKUP(P23,LISTAS!$F$5:$G$304,2,0))</f>
        <v/>
      </c>
      <c r="R23" s="38" t="str">
        <f t="shared" si="7"/>
        <v/>
      </c>
      <c r="S23" s="25" t="str">
        <f t="shared" si="8"/>
        <v/>
      </c>
      <c r="T23" s="25" t="str">
        <f t="shared" si="5"/>
        <v/>
      </c>
    </row>
    <row r="24" spans="2:20" s="5" customFormat="1" ht="18.75" customHeight="1" x14ac:dyDescent="0.3">
      <c r="B24" s="26"/>
      <c r="C24" s="22" t="str">
        <f>IF(B24="","",VLOOKUP(B24,LISTAS!$F$5:$I$304,2,0))</f>
        <v/>
      </c>
      <c r="D24" s="22" t="str">
        <f>IF(B24="","",VLOOKUP(B24,LISTAS!$F$5:$I$304,4,0))</f>
        <v/>
      </c>
      <c r="E24" s="37" t="s">
        <v>37</v>
      </c>
      <c r="G24" s="50" t="str">
        <f t="shared" si="9"/>
        <v/>
      </c>
      <c r="H24" s="34" t="str">
        <f t="shared" si="0"/>
        <v/>
      </c>
      <c r="I24" s="34" t="str">
        <f t="shared" si="1"/>
        <v/>
      </c>
      <c r="J24" s="50" t="str">
        <f t="shared" si="2"/>
        <v/>
      </c>
      <c r="K24" s="50" t="str">
        <f t="shared" si="3"/>
        <v/>
      </c>
      <c r="L24" s="50" t="str">
        <f t="shared" si="6"/>
        <v/>
      </c>
      <c r="M24" s="51">
        <v>16</v>
      </c>
      <c r="N24" s="28"/>
      <c r="O24" s="49" t="str">
        <f t="shared" si="10"/>
        <v/>
      </c>
      <c r="P24" s="24" t="str">
        <f t="shared" si="4"/>
        <v/>
      </c>
      <c r="Q24" s="24" t="str">
        <f>IF($K24="","",VLOOKUP(P24,LISTAS!$F$5:$G$304,2,0))</f>
        <v/>
      </c>
      <c r="R24" s="38" t="str">
        <f t="shared" si="7"/>
        <v/>
      </c>
      <c r="S24" s="25" t="str">
        <f t="shared" si="8"/>
        <v/>
      </c>
      <c r="T24" s="25" t="str">
        <f t="shared" si="5"/>
        <v/>
      </c>
    </row>
    <row r="25" spans="2:20" s="5" customFormat="1" ht="18.75" customHeight="1" x14ac:dyDescent="0.3">
      <c r="B25" s="26"/>
      <c r="C25" s="22" t="str">
        <f>IF(B25="","",VLOOKUP(B25,LISTAS!$F$5:$I$304,2,0))</f>
        <v/>
      </c>
      <c r="D25" s="22" t="str">
        <f>IF(B25="","",VLOOKUP(B25,LISTAS!$F$5:$I$304,4,0))</f>
        <v/>
      </c>
      <c r="E25" s="37" t="s">
        <v>37</v>
      </c>
      <c r="G25" s="50" t="str">
        <f t="shared" si="9"/>
        <v/>
      </c>
      <c r="H25" s="34" t="str">
        <f t="shared" si="0"/>
        <v/>
      </c>
      <c r="I25" s="34" t="str">
        <f t="shared" si="1"/>
        <v/>
      </c>
      <c r="J25" s="50" t="str">
        <f t="shared" si="2"/>
        <v/>
      </c>
      <c r="K25" s="50" t="str">
        <f t="shared" si="3"/>
        <v/>
      </c>
      <c r="L25" s="50" t="str">
        <f t="shared" si="6"/>
        <v/>
      </c>
      <c r="M25" s="51">
        <v>17</v>
      </c>
      <c r="N25" s="28"/>
      <c r="O25" s="49" t="str">
        <f t="shared" si="10"/>
        <v/>
      </c>
      <c r="P25" s="24" t="str">
        <f t="shared" si="4"/>
        <v/>
      </c>
      <c r="Q25" s="24" t="str">
        <f>IF($K25="","",VLOOKUP(P25,LISTAS!$F$5:$G$304,2,0))</f>
        <v/>
      </c>
      <c r="R25" s="38" t="str">
        <f t="shared" si="7"/>
        <v/>
      </c>
      <c r="S25" s="25" t="str">
        <f t="shared" si="8"/>
        <v/>
      </c>
      <c r="T25" s="25" t="str">
        <f t="shared" si="5"/>
        <v/>
      </c>
    </row>
    <row r="26" spans="2:20" s="5" customFormat="1" ht="18.75" customHeight="1" x14ac:dyDescent="0.3">
      <c r="B26" s="26"/>
      <c r="C26" s="22" t="str">
        <f>IF(B26="","",VLOOKUP(B26,LISTAS!$F$5:$I$304,2,0))</f>
        <v/>
      </c>
      <c r="D26" s="22" t="str">
        <f>IF(B26="","",VLOOKUP(B26,LISTAS!$F$5:$I$304,4,0))</f>
        <v/>
      </c>
      <c r="E26" s="37" t="s">
        <v>37</v>
      </c>
      <c r="G26" s="50" t="str">
        <f t="shared" si="9"/>
        <v/>
      </c>
      <c r="H26" s="34" t="str">
        <f t="shared" si="0"/>
        <v/>
      </c>
      <c r="I26" s="34" t="str">
        <f t="shared" si="1"/>
        <v/>
      </c>
      <c r="J26" s="50" t="str">
        <f t="shared" si="2"/>
        <v/>
      </c>
      <c r="K26" s="50" t="str">
        <f t="shared" si="3"/>
        <v/>
      </c>
      <c r="L26" s="50" t="str">
        <f t="shared" si="6"/>
        <v/>
      </c>
      <c r="M26" s="51">
        <v>18</v>
      </c>
      <c r="N26" s="28"/>
      <c r="O26" s="49" t="str">
        <f t="shared" si="10"/>
        <v/>
      </c>
      <c r="P26" s="24" t="str">
        <f t="shared" si="4"/>
        <v/>
      </c>
      <c r="Q26" s="24" t="str">
        <f>IF($K26="","",VLOOKUP(P26,LISTAS!$F$5:$G$304,2,0))</f>
        <v/>
      </c>
      <c r="R26" s="38" t="str">
        <f t="shared" si="7"/>
        <v/>
      </c>
      <c r="S26" s="25" t="str">
        <f t="shared" si="8"/>
        <v/>
      </c>
      <c r="T26" s="25" t="str">
        <f t="shared" si="5"/>
        <v/>
      </c>
    </row>
    <row r="27" spans="2:20" s="5" customFormat="1" ht="18.75" customHeight="1" x14ac:dyDescent="0.3">
      <c r="B27" s="26"/>
      <c r="C27" s="22" t="str">
        <f>IF(B27="","",VLOOKUP(B27,LISTAS!$F$5:$I$304,2,0))</f>
        <v/>
      </c>
      <c r="D27" s="22" t="str">
        <f>IF(B27="","",VLOOKUP(B27,LISTAS!$F$5:$I$304,4,0))</f>
        <v/>
      </c>
      <c r="E27" s="37" t="s">
        <v>37</v>
      </c>
      <c r="G27" s="50" t="str">
        <f t="shared" si="9"/>
        <v/>
      </c>
      <c r="H27" s="34" t="str">
        <f t="shared" si="0"/>
        <v/>
      </c>
      <c r="I27" s="34" t="str">
        <f t="shared" si="1"/>
        <v/>
      </c>
      <c r="J27" s="50" t="str">
        <f t="shared" si="2"/>
        <v/>
      </c>
      <c r="K27" s="50" t="str">
        <f t="shared" si="3"/>
        <v/>
      </c>
      <c r="L27" s="50" t="str">
        <f t="shared" si="6"/>
        <v/>
      </c>
      <c r="M27" s="51">
        <v>19</v>
      </c>
      <c r="N27" s="28"/>
      <c r="O27" s="49" t="str">
        <f t="shared" si="10"/>
        <v/>
      </c>
      <c r="P27" s="24" t="str">
        <f t="shared" si="4"/>
        <v/>
      </c>
      <c r="Q27" s="24" t="str">
        <f>IF($K27="","",VLOOKUP(P27,LISTAS!$F$5:$G$304,2,0))</f>
        <v/>
      </c>
      <c r="R27" s="38" t="str">
        <f t="shared" si="7"/>
        <v/>
      </c>
      <c r="S27" s="25" t="str">
        <f t="shared" si="8"/>
        <v/>
      </c>
      <c r="T27" s="25" t="str">
        <f t="shared" si="5"/>
        <v/>
      </c>
    </row>
    <row r="28" spans="2:20" s="5" customFormat="1" ht="18.75" customHeight="1" x14ac:dyDescent="0.3">
      <c r="B28" s="26"/>
      <c r="C28" s="22" t="str">
        <f>IF(B28="","",VLOOKUP(B28,LISTAS!$F$5:$I$304,2,0))</f>
        <v/>
      </c>
      <c r="D28" s="22" t="str">
        <f>IF(B28="","",VLOOKUP(B28,LISTAS!$F$5:$I$304,4,0))</f>
        <v/>
      </c>
      <c r="E28" s="37" t="s">
        <v>37</v>
      </c>
      <c r="G28" s="50" t="str">
        <f t="shared" si="9"/>
        <v/>
      </c>
      <c r="H28" s="34" t="str">
        <f t="shared" si="0"/>
        <v/>
      </c>
      <c r="I28" s="34" t="str">
        <f t="shared" si="1"/>
        <v/>
      </c>
      <c r="J28" s="50" t="str">
        <f t="shared" si="2"/>
        <v/>
      </c>
      <c r="K28" s="50" t="str">
        <f t="shared" si="3"/>
        <v/>
      </c>
      <c r="L28" s="50" t="str">
        <f t="shared" si="6"/>
        <v/>
      </c>
      <c r="M28" s="51">
        <v>20</v>
      </c>
      <c r="N28" s="28"/>
      <c r="O28" s="49" t="str">
        <f t="shared" si="10"/>
        <v/>
      </c>
      <c r="P28" s="24" t="str">
        <f t="shared" si="4"/>
        <v/>
      </c>
      <c r="Q28" s="24" t="str">
        <f>IF($K28="","",VLOOKUP(P28,LISTAS!$F$5:$G$304,2,0))</f>
        <v/>
      </c>
      <c r="R28" s="38" t="str">
        <f t="shared" si="7"/>
        <v/>
      </c>
      <c r="S28" s="25" t="str">
        <f t="shared" si="8"/>
        <v/>
      </c>
      <c r="T28" s="25" t="str">
        <f t="shared" si="5"/>
        <v/>
      </c>
    </row>
    <row r="29" spans="2:20" ht="16.5" x14ac:dyDescent="0.3">
      <c r="B29" s="26"/>
      <c r="C29" s="22" t="str">
        <f>IF(B29="","",VLOOKUP(B29,LISTAS!$F$5:$I$304,2,0))</f>
        <v/>
      </c>
      <c r="D29" s="22" t="str">
        <f>IF(B29="","",VLOOKUP(B29,LISTAS!$F$5:$I$304,4,0))</f>
        <v/>
      </c>
      <c r="E29" s="37" t="s">
        <v>37</v>
      </c>
      <c r="F29" s="5"/>
      <c r="G29" s="50" t="str">
        <f t="shared" si="9"/>
        <v/>
      </c>
      <c r="H29" s="34" t="str">
        <f t="shared" si="0"/>
        <v/>
      </c>
      <c r="I29" s="34" t="str">
        <f t="shared" si="1"/>
        <v/>
      </c>
      <c r="J29" s="50" t="str">
        <f t="shared" si="2"/>
        <v/>
      </c>
      <c r="K29" s="50" t="str">
        <f t="shared" si="3"/>
        <v/>
      </c>
      <c r="L29" s="50" t="str">
        <f t="shared" si="6"/>
        <v/>
      </c>
      <c r="M29" s="51">
        <v>21</v>
      </c>
      <c r="N29" s="28"/>
      <c r="O29" s="49" t="str">
        <f t="shared" si="10"/>
        <v/>
      </c>
      <c r="P29" s="24" t="str">
        <f t="shared" si="4"/>
        <v/>
      </c>
      <c r="Q29" s="24" t="str">
        <f>IF($K29="","",VLOOKUP(P29,LISTAS!$F$5:$G$304,2,0))</f>
        <v/>
      </c>
      <c r="R29" s="38" t="str">
        <f t="shared" si="7"/>
        <v/>
      </c>
      <c r="S29" s="25" t="str">
        <f t="shared" si="8"/>
        <v/>
      </c>
      <c r="T29" s="25" t="str">
        <f t="shared" si="5"/>
        <v/>
      </c>
    </row>
    <row r="30" spans="2:20" ht="16.5" x14ac:dyDescent="0.3">
      <c r="B30" s="26"/>
      <c r="C30" s="22" t="str">
        <f>IF(B30="","",VLOOKUP(B30,LISTAS!$F$5:$I$304,2,0))</f>
        <v/>
      </c>
      <c r="D30" s="22" t="str">
        <f>IF(B30="","",VLOOKUP(B30,LISTAS!$F$5:$I$304,4,0))</f>
        <v/>
      </c>
      <c r="E30" s="37" t="s">
        <v>37</v>
      </c>
      <c r="F30" s="5"/>
      <c r="G30" s="50" t="str">
        <f t="shared" si="9"/>
        <v/>
      </c>
      <c r="H30" s="34" t="str">
        <f t="shared" si="0"/>
        <v/>
      </c>
      <c r="I30" s="34" t="str">
        <f t="shared" si="1"/>
        <v/>
      </c>
      <c r="J30" s="50" t="str">
        <f t="shared" si="2"/>
        <v/>
      </c>
      <c r="K30" s="50" t="str">
        <f t="shared" si="3"/>
        <v/>
      </c>
      <c r="L30" s="50" t="str">
        <f t="shared" si="6"/>
        <v/>
      </c>
      <c r="M30" s="51">
        <v>22</v>
      </c>
      <c r="N30" s="28"/>
      <c r="O30" s="49" t="str">
        <f t="shared" si="10"/>
        <v/>
      </c>
      <c r="P30" s="24" t="str">
        <f t="shared" si="4"/>
        <v/>
      </c>
      <c r="Q30" s="24" t="str">
        <f>IF($K30="","",VLOOKUP(P30,LISTAS!$F$5:$G$304,2,0))</f>
        <v/>
      </c>
      <c r="R30" s="38" t="str">
        <f t="shared" si="7"/>
        <v/>
      </c>
      <c r="S30" s="25" t="str">
        <f t="shared" si="8"/>
        <v/>
      </c>
      <c r="T30" s="25" t="str">
        <f t="shared" si="5"/>
        <v/>
      </c>
    </row>
    <row r="31" spans="2:20" ht="16.5" x14ac:dyDescent="0.3">
      <c r="B31" s="26"/>
      <c r="C31" s="22" t="str">
        <f>IF(B31="","",VLOOKUP(B31,LISTAS!$F$5:$I$304,2,0))</f>
        <v/>
      </c>
      <c r="D31" s="22" t="str">
        <f>IF(B31="","",VLOOKUP(B31,LISTAS!$F$5:$I$304,4,0))</f>
        <v/>
      </c>
      <c r="E31" s="37" t="s">
        <v>37</v>
      </c>
      <c r="F31" s="5"/>
      <c r="G31" s="50" t="str">
        <f t="shared" si="9"/>
        <v/>
      </c>
      <c r="H31" s="34" t="str">
        <f t="shared" si="0"/>
        <v/>
      </c>
      <c r="I31" s="34" t="str">
        <f t="shared" si="1"/>
        <v/>
      </c>
      <c r="J31" s="50" t="str">
        <f t="shared" si="2"/>
        <v/>
      </c>
      <c r="K31" s="50" t="str">
        <f t="shared" si="3"/>
        <v/>
      </c>
      <c r="L31" s="50" t="str">
        <f t="shared" si="6"/>
        <v/>
      </c>
      <c r="M31" s="51">
        <v>23</v>
      </c>
      <c r="N31" s="28"/>
      <c r="O31" s="49" t="str">
        <f t="shared" si="10"/>
        <v/>
      </c>
      <c r="P31" s="24" t="str">
        <f t="shared" si="4"/>
        <v/>
      </c>
      <c r="Q31" s="24" t="str">
        <f>IF($K31="","",VLOOKUP(P31,LISTAS!$F$5:$G$304,2,0))</f>
        <v/>
      </c>
      <c r="R31" s="38" t="str">
        <f t="shared" si="7"/>
        <v/>
      </c>
      <c r="S31" s="25" t="str">
        <f t="shared" si="8"/>
        <v/>
      </c>
      <c r="T31" s="25" t="str">
        <f t="shared" si="5"/>
        <v/>
      </c>
    </row>
    <row r="32" spans="2:20" ht="16.5" x14ac:dyDescent="0.3">
      <c r="B32" s="26"/>
      <c r="C32" s="22" t="str">
        <f>IF(B32="","",VLOOKUP(B32,LISTAS!$F$5:$I$304,2,0))</f>
        <v/>
      </c>
      <c r="D32" s="22" t="str">
        <f>IF(B32="","",VLOOKUP(B32,LISTAS!$F$5:$I$304,4,0))</f>
        <v/>
      </c>
      <c r="E32" s="37" t="s">
        <v>37</v>
      </c>
      <c r="F32" s="5"/>
      <c r="G32" s="50" t="str">
        <f t="shared" si="9"/>
        <v/>
      </c>
      <c r="H32" s="34" t="str">
        <f t="shared" si="0"/>
        <v/>
      </c>
      <c r="I32" s="34" t="str">
        <f t="shared" si="1"/>
        <v/>
      </c>
      <c r="J32" s="50" t="str">
        <f t="shared" si="2"/>
        <v/>
      </c>
      <c r="K32" s="50" t="str">
        <f t="shared" si="3"/>
        <v/>
      </c>
      <c r="L32" s="50" t="str">
        <f t="shared" si="6"/>
        <v/>
      </c>
      <c r="M32" s="51">
        <v>24</v>
      </c>
      <c r="N32" s="28"/>
      <c r="O32" s="49" t="str">
        <f t="shared" si="10"/>
        <v/>
      </c>
      <c r="P32" s="24" t="str">
        <f t="shared" si="4"/>
        <v/>
      </c>
      <c r="Q32" s="24" t="str">
        <f>IF($K32="","",VLOOKUP(P32,LISTAS!$F$5:$G$304,2,0))</f>
        <v/>
      </c>
      <c r="R32" s="38" t="str">
        <f t="shared" si="7"/>
        <v/>
      </c>
      <c r="S32" s="25" t="str">
        <f t="shared" si="8"/>
        <v/>
      </c>
      <c r="T32" s="25" t="str">
        <f t="shared" si="5"/>
        <v/>
      </c>
    </row>
    <row r="33" spans="2:20" ht="16.5" x14ac:dyDescent="0.3">
      <c r="B33" s="26"/>
      <c r="C33" s="22" t="str">
        <f>IF(B33="","",VLOOKUP(B33,LISTAS!$F$5:$I$304,2,0))</f>
        <v/>
      </c>
      <c r="D33" s="22" t="str">
        <f>IF(B33="","",VLOOKUP(B33,LISTAS!$F$5:$I$304,4,0))</f>
        <v/>
      </c>
      <c r="E33" s="37" t="s">
        <v>37</v>
      </c>
      <c r="F33" s="5"/>
      <c r="G33" s="50" t="str">
        <f t="shared" si="9"/>
        <v/>
      </c>
      <c r="H33" s="34" t="str">
        <f t="shared" si="0"/>
        <v/>
      </c>
      <c r="I33" s="34" t="str">
        <f t="shared" si="1"/>
        <v/>
      </c>
      <c r="J33" s="50" t="str">
        <f t="shared" si="2"/>
        <v/>
      </c>
      <c r="K33" s="50" t="str">
        <f t="shared" si="3"/>
        <v/>
      </c>
      <c r="L33" s="50" t="str">
        <f t="shared" si="6"/>
        <v/>
      </c>
      <c r="M33" s="51">
        <v>25</v>
      </c>
      <c r="N33" s="28"/>
      <c r="O33" s="49" t="str">
        <f t="shared" si="10"/>
        <v/>
      </c>
      <c r="P33" s="24" t="str">
        <f t="shared" si="4"/>
        <v/>
      </c>
      <c r="Q33" s="24" t="str">
        <f>IF($K33="","",VLOOKUP(P33,LISTAS!$F$5:$G$304,2,0))</f>
        <v/>
      </c>
      <c r="R33" s="38" t="str">
        <f t="shared" si="7"/>
        <v/>
      </c>
      <c r="S33" s="25" t="str">
        <f t="shared" si="8"/>
        <v/>
      </c>
      <c r="T33" s="25" t="str">
        <f t="shared" si="5"/>
        <v/>
      </c>
    </row>
    <row r="34" spans="2:20" ht="16.5" x14ac:dyDescent="0.3">
      <c r="B34" s="26"/>
      <c r="C34" s="22" t="str">
        <f>IF(B34="","",VLOOKUP(B34,LISTAS!$F$5:$I$304,2,0))</f>
        <v/>
      </c>
      <c r="D34" s="22" t="str">
        <f>IF(B34="","",VLOOKUP(B34,LISTAS!$F$5:$I$304,4,0))</f>
        <v/>
      </c>
      <c r="E34" s="37" t="s">
        <v>37</v>
      </c>
      <c r="F34" s="5"/>
      <c r="G34" s="50" t="str">
        <f t="shared" si="9"/>
        <v/>
      </c>
      <c r="H34" s="34" t="str">
        <f t="shared" si="0"/>
        <v/>
      </c>
      <c r="I34" s="34" t="str">
        <f t="shared" si="1"/>
        <v/>
      </c>
      <c r="J34" s="50" t="str">
        <f t="shared" si="2"/>
        <v/>
      </c>
      <c r="K34" s="50" t="str">
        <f t="shared" si="3"/>
        <v/>
      </c>
      <c r="L34" s="50" t="str">
        <f t="shared" si="6"/>
        <v/>
      </c>
      <c r="M34" s="51">
        <v>26</v>
      </c>
      <c r="N34" s="28"/>
      <c r="O34" s="49" t="str">
        <f t="shared" si="10"/>
        <v/>
      </c>
      <c r="P34" s="24" t="str">
        <f t="shared" si="4"/>
        <v/>
      </c>
      <c r="Q34" s="24" t="str">
        <f>IF($K34="","",VLOOKUP(P34,LISTAS!$F$5:$G$304,2,0))</f>
        <v/>
      </c>
      <c r="R34" s="38" t="str">
        <f t="shared" si="7"/>
        <v/>
      </c>
      <c r="S34" s="25" t="str">
        <f t="shared" si="8"/>
        <v/>
      </c>
      <c r="T34" s="25" t="str">
        <f t="shared" si="5"/>
        <v/>
      </c>
    </row>
    <row r="35" spans="2:20" ht="16.5" x14ac:dyDescent="0.3">
      <c r="B35" s="26"/>
      <c r="C35" s="22" t="str">
        <f>IF(B35="","",VLOOKUP(B35,LISTAS!$F$5:$I$304,2,0))</f>
        <v/>
      </c>
      <c r="D35" s="22" t="str">
        <f>IF(B35="","",VLOOKUP(B35,LISTAS!$F$5:$I$304,4,0))</f>
        <v/>
      </c>
      <c r="E35" s="37" t="s">
        <v>37</v>
      </c>
      <c r="F35" s="5"/>
      <c r="G35" s="50" t="str">
        <f t="shared" si="9"/>
        <v/>
      </c>
      <c r="H35" s="34" t="str">
        <f t="shared" si="0"/>
        <v/>
      </c>
      <c r="I35" s="34" t="str">
        <f t="shared" si="1"/>
        <v/>
      </c>
      <c r="J35" s="50" t="str">
        <f t="shared" si="2"/>
        <v/>
      </c>
      <c r="K35" s="50" t="str">
        <f t="shared" si="3"/>
        <v/>
      </c>
      <c r="L35" s="50" t="str">
        <f t="shared" si="6"/>
        <v/>
      </c>
      <c r="M35" s="51">
        <v>27</v>
      </c>
      <c r="N35" s="28"/>
      <c r="O35" s="49" t="str">
        <f t="shared" si="10"/>
        <v/>
      </c>
      <c r="P35" s="24" t="str">
        <f t="shared" si="4"/>
        <v/>
      </c>
      <c r="Q35" s="24" t="str">
        <f>IF($K35="","",VLOOKUP(P35,LISTAS!$F$5:$G$304,2,0))</f>
        <v/>
      </c>
      <c r="R35" s="38" t="str">
        <f t="shared" si="7"/>
        <v/>
      </c>
      <c r="S35" s="25" t="str">
        <f t="shared" si="8"/>
        <v/>
      </c>
      <c r="T35" s="25" t="str">
        <f t="shared" si="5"/>
        <v/>
      </c>
    </row>
    <row r="36" spans="2:20" ht="16.5" x14ac:dyDescent="0.3">
      <c r="B36" s="26"/>
      <c r="C36" s="22" t="str">
        <f>IF(B36="","",VLOOKUP(B36,LISTAS!$F$5:$I$304,2,0))</f>
        <v/>
      </c>
      <c r="D36" s="22" t="str">
        <f>IF(B36="","",VLOOKUP(B36,LISTAS!$F$5:$I$304,4,0))</f>
        <v/>
      </c>
      <c r="E36" s="37" t="s">
        <v>37</v>
      </c>
      <c r="F36" s="5"/>
      <c r="G36" s="50" t="str">
        <f t="shared" si="9"/>
        <v/>
      </c>
      <c r="H36" s="34" t="str">
        <f t="shared" si="0"/>
        <v/>
      </c>
      <c r="I36" s="34" t="str">
        <f t="shared" si="1"/>
        <v/>
      </c>
      <c r="J36" s="50" t="str">
        <f t="shared" si="2"/>
        <v/>
      </c>
      <c r="K36" s="50" t="str">
        <f t="shared" si="3"/>
        <v/>
      </c>
      <c r="L36" s="50" t="str">
        <f t="shared" si="6"/>
        <v/>
      </c>
      <c r="M36" s="51">
        <v>28</v>
      </c>
      <c r="N36" s="28"/>
      <c r="O36" s="49" t="str">
        <f t="shared" si="10"/>
        <v/>
      </c>
      <c r="P36" s="24" t="str">
        <f t="shared" si="4"/>
        <v/>
      </c>
      <c r="Q36" s="24" t="str">
        <f>IF($K36="","",VLOOKUP(P36,LISTAS!$F$5:$G$304,2,0))</f>
        <v/>
      </c>
      <c r="R36" s="38" t="str">
        <f t="shared" si="7"/>
        <v/>
      </c>
      <c r="S36" s="25" t="str">
        <f t="shared" si="8"/>
        <v/>
      </c>
      <c r="T36" s="25" t="str">
        <f t="shared" si="5"/>
        <v/>
      </c>
    </row>
    <row r="37" spans="2:20" ht="16.5" x14ac:dyDescent="0.3">
      <c r="B37" s="26"/>
      <c r="C37" s="22" t="str">
        <f>IF(B37="","",VLOOKUP(B37,LISTAS!$F$5:$I$304,2,0))</f>
        <v/>
      </c>
      <c r="D37" s="22" t="str">
        <f>IF(B37="","",VLOOKUP(B37,LISTAS!$F$5:$I$304,4,0))</f>
        <v/>
      </c>
      <c r="E37" s="37" t="s">
        <v>37</v>
      </c>
      <c r="F37" s="5"/>
      <c r="G37" s="50" t="str">
        <f t="shared" si="9"/>
        <v/>
      </c>
      <c r="H37" s="34" t="str">
        <f t="shared" si="0"/>
        <v/>
      </c>
      <c r="I37" s="34" t="str">
        <f t="shared" si="1"/>
        <v/>
      </c>
      <c r="J37" s="50" t="str">
        <f t="shared" si="2"/>
        <v/>
      </c>
      <c r="K37" s="50" t="str">
        <f t="shared" si="3"/>
        <v/>
      </c>
      <c r="L37" s="50" t="str">
        <f t="shared" si="6"/>
        <v/>
      </c>
      <c r="M37" s="51">
        <v>29</v>
      </c>
      <c r="N37" s="28"/>
      <c r="O37" s="49" t="str">
        <f t="shared" si="10"/>
        <v/>
      </c>
      <c r="P37" s="24" t="str">
        <f t="shared" si="4"/>
        <v/>
      </c>
      <c r="Q37" s="24" t="str">
        <f>IF($K37="","",VLOOKUP(P37,LISTAS!$F$5:$G$304,2,0))</f>
        <v/>
      </c>
      <c r="R37" s="38" t="str">
        <f t="shared" si="7"/>
        <v/>
      </c>
      <c r="S37" s="25" t="str">
        <f t="shared" si="8"/>
        <v/>
      </c>
      <c r="T37" s="25" t="str">
        <f t="shared" si="5"/>
        <v/>
      </c>
    </row>
    <row r="38" spans="2:20" ht="16.5" x14ac:dyDescent="0.3">
      <c r="B38" s="26"/>
      <c r="C38" s="22" t="str">
        <f>IF(B38="","",VLOOKUP(B38,LISTAS!$F$5:$I$304,2,0))</f>
        <v/>
      </c>
      <c r="D38" s="22" t="str">
        <f>IF(B38="","",VLOOKUP(B38,LISTAS!$F$5:$I$304,4,0))</f>
        <v/>
      </c>
      <c r="E38" s="37" t="s">
        <v>37</v>
      </c>
      <c r="F38" s="5"/>
      <c r="G38" s="50" t="str">
        <f t="shared" si="9"/>
        <v/>
      </c>
      <c r="H38" s="34" t="str">
        <f t="shared" si="0"/>
        <v/>
      </c>
      <c r="I38" s="34" t="str">
        <f t="shared" si="1"/>
        <v/>
      </c>
      <c r="J38" s="50" t="str">
        <f t="shared" si="2"/>
        <v/>
      </c>
      <c r="K38" s="50" t="str">
        <f t="shared" si="3"/>
        <v/>
      </c>
      <c r="L38" s="50" t="str">
        <f t="shared" si="6"/>
        <v/>
      </c>
      <c r="M38" s="51">
        <v>30</v>
      </c>
      <c r="N38" s="28"/>
      <c r="O38" s="49" t="str">
        <f t="shared" si="10"/>
        <v/>
      </c>
      <c r="P38" s="24" t="str">
        <f t="shared" si="4"/>
        <v/>
      </c>
      <c r="Q38" s="24" t="str">
        <f>IF($K38="","",VLOOKUP(P38,LISTAS!$F$5:$G$304,2,0))</f>
        <v/>
      </c>
      <c r="R38" s="38" t="str">
        <f t="shared" si="7"/>
        <v/>
      </c>
      <c r="S38" s="25" t="str">
        <f t="shared" si="8"/>
        <v/>
      </c>
      <c r="T38" s="25" t="str">
        <f t="shared" si="5"/>
        <v/>
      </c>
    </row>
    <row r="39" spans="2:20" ht="16.5" x14ac:dyDescent="0.3">
      <c r="B39" s="26"/>
      <c r="C39" s="22" t="str">
        <f>IF(B39="","",VLOOKUP(B39,LISTAS!$F$5:$I$304,2,0))</f>
        <v/>
      </c>
      <c r="D39" s="22" t="str">
        <f>IF(B39="","",VLOOKUP(B39,LISTAS!$F$5:$I$304,4,0))</f>
        <v/>
      </c>
      <c r="E39" s="37" t="s">
        <v>37</v>
      </c>
      <c r="F39" s="5"/>
      <c r="G39" s="50" t="str">
        <f t="shared" si="9"/>
        <v/>
      </c>
      <c r="H39" s="34" t="str">
        <f t="shared" si="0"/>
        <v/>
      </c>
      <c r="I39" s="34" t="str">
        <f t="shared" si="1"/>
        <v/>
      </c>
      <c r="J39" s="50" t="str">
        <f t="shared" si="2"/>
        <v/>
      </c>
      <c r="K39" s="50" t="str">
        <f t="shared" si="3"/>
        <v/>
      </c>
      <c r="L39" s="50" t="str">
        <f t="shared" si="6"/>
        <v/>
      </c>
      <c r="M39" s="51">
        <v>31</v>
      </c>
      <c r="N39" s="28"/>
      <c r="O39" s="49" t="str">
        <f t="shared" si="10"/>
        <v/>
      </c>
      <c r="P39" s="24" t="str">
        <f t="shared" si="4"/>
        <v/>
      </c>
      <c r="Q39" s="24" t="str">
        <f>IF($K39="","",VLOOKUP(P39,LISTAS!$F$5:$G$304,2,0))</f>
        <v/>
      </c>
      <c r="R39" s="38" t="str">
        <f t="shared" si="7"/>
        <v/>
      </c>
      <c r="S39" s="25" t="str">
        <f t="shared" si="8"/>
        <v/>
      </c>
      <c r="T39" s="25" t="str">
        <f t="shared" si="5"/>
        <v/>
      </c>
    </row>
    <row r="40" spans="2:20" ht="16.5" x14ac:dyDescent="0.3">
      <c r="B40" s="26"/>
      <c r="C40" s="22" t="str">
        <f>IF(B40="","",VLOOKUP(B40,LISTAS!$F$5:$I$304,2,0))</f>
        <v/>
      </c>
      <c r="D40" s="22" t="str">
        <f>IF(B40="","",VLOOKUP(B40,LISTAS!$F$5:$I$304,4,0))</f>
        <v/>
      </c>
      <c r="E40" s="37" t="s">
        <v>37</v>
      </c>
      <c r="F40" s="5"/>
      <c r="G40" s="50" t="str">
        <f t="shared" si="9"/>
        <v/>
      </c>
      <c r="H40" s="34" t="str">
        <f t="shared" si="0"/>
        <v/>
      </c>
      <c r="I40" s="34" t="str">
        <f t="shared" si="1"/>
        <v/>
      </c>
      <c r="J40" s="50" t="str">
        <f t="shared" si="2"/>
        <v/>
      </c>
      <c r="K40" s="50" t="str">
        <f t="shared" si="3"/>
        <v/>
      </c>
      <c r="L40" s="50" t="str">
        <f t="shared" si="6"/>
        <v/>
      </c>
      <c r="M40" s="51">
        <v>32</v>
      </c>
      <c r="N40" s="28"/>
      <c r="O40" s="49" t="str">
        <f t="shared" si="10"/>
        <v/>
      </c>
      <c r="P40" s="24" t="str">
        <f t="shared" si="4"/>
        <v/>
      </c>
      <c r="Q40" s="24" t="str">
        <f>IF($K40="","",VLOOKUP(P40,LISTAS!$F$5:$G$304,2,0))</f>
        <v/>
      </c>
      <c r="R40" s="38" t="str">
        <f t="shared" si="7"/>
        <v/>
      </c>
      <c r="S40" s="25" t="str">
        <f t="shared" si="8"/>
        <v/>
      </c>
      <c r="T40" s="25" t="str">
        <f t="shared" si="5"/>
        <v/>
      </c>
    </row>
    <row r="41" spans="2:20" ht="16.5" x14ac:dyDescent="0.3">
      <c r="B41" s="26"/>
      <c r="C41" s="22" t="str">
        <f>IF(B41="","",VLOOKUP(B41,LISTAS!$F$5:$I$304,2,0))</f>
        <v/>
      </c>
      <c r="D41" s="22" t="str">
        <f>IF(B41="","",VLOOKUP(B41,LISTAS!$F$5:$I$304,4,0))</f>
        <v/>
      </c>
      <c r="E41" s="37" t="s">
        <v>37</v>
      </c>
      <c r="F41" s="5"/>
      <c r="G41" s="50" t="str">
        <f t="shared" si="9"/>
        <v/>
      </c>
      <c r="H41" s="34" t="str">
        <f t="shared" si="0"/>
        <v/>
      </c>
      <c r="I41" s="34" t="str">
        <f t="shared" si="1"/>
        <v/>
      </c>
      <c r="J41" s="50" t="str">
        <f t="shared" si="2"/>
        <v/>
      </c>
      <c r="K41" s="50" t="str">
        <f t="shared" si="3"/>
        <v/>
      </c>
      <c r="L41" s="50" t="str">
        <f t="shared" si="6"/>
        <v/>
      </c>
      <c r="M41" s="51">
        <v>33</v>
      </c>
      <c r="N41" s="28"/>
      <c r="O41" s="49" t="str">
        <f t="shared" si="10"/>
        <v/>
      </c>
      <c r="P41" s="24" t="str">
        <f t="shared" si="4"/>
        <v/>
      </c>
      <c r="Q41" s="24" t="str">
        <f>IF($K41="","",VLOOKUP(P41,LISTAS!$F$5:$G$304,2,0))</f>
        <v/>
      </c>
      <c r="R41" s="38" t="str">
        <f t="shared" si="7"/>
        <v/>
      </c>
      <c r="S41" s="25" t="str">
        <f t="shared" si="8"/>
        <v/>
      </c>
      <c r="T41" s="25" t="str">
        <f t="shared" si="5"/>
        <v/>
      </c>
    </row>
    <row r="42" spans="2:20" ht="16.5" x14ac:dyDescent="0.3">
      <c r="B42" s="26"/>
      <c r="C42" s="22" t="str">
        <f>IF(B42="","",VLOOKUP(B42,LISTAS!$F$5:$I$304,2,0))</f>
        <v/>
      </c>
      <c r="D42" s="22" t="str">
        <f>IF(B42="","",VLOOKUP(B42,LISTAS!$F$5:$I$304,4,0))</f>
        <v/>
      </c>
      <c r="E42" s="37" t="s">
        <v>37</v>
      </c>
      <c r="F42" s="5"/>
      <c r="G42" s="50" t="str">
        <f t="shared" si="9"/>
        <v/>
      </c>
      <c r="H42" s="34" t="str">
        <f t="shared" si="0"/>
        <v/>
      </c>
      <c r="I42" s="34" t="str">
        <f t="shared" si="1"/>
        <v/>
      </c>
      <c r="J42" s="50" t="str">
        <f t="shared" si="2"/>
        <v/>
      </c>
      <c r="K42" s="50" t="str">
        <f t="shared" si="3"/>
        <v/>
      </c>
      <c r="L42" s="50" t="str">
        <f t="shared" si="6"/>
        <v/>
      </c>
      <c r="M42" s="51">
        <v>34</v>
      </c>
      <c r="N42" s="28"/>
      <c r="O42" s="49" t="str">
        <f t="shared" si="10"/>
        <v/>
      </c>
      <c r="P42" s="24" t="str">
        <f t="shared" si="4"/>
        <v/>
      </c>
      <c r="Q42" s="24" t="str">
        <f>IF($K42="","",VLOOKUP(P42,LISTAS!$F$5:$G$304,2,0))</f>
        <v/>
      </c>
      <c r="R42" s="38" t="str">
        <f t="shared" si="7"/>
        <v/>
      </c>
      <c r="S42" s="25" t="str">
        <f t="shared" si="8"/>
        <v/>
      </c>
      <c r="T42" s="25" t="str">
        <f t="shared" si="5"/>
        <v/>
      </c>
    </row>
    <row r="43" spans="2:20" ht="16.5" x14ac:dyDescent="0.3">
      <c r="B43" s="26"/>
      <c r="C43" s="22" t="str">
        <f>IF(B43="","",VLOOKUP(B43,LISTAS!$F$5:$I$304,2,0))</f>
        <v/>
      </c>
      <c r="D43" s="22" t="str">
        <f>IF(B43="","",VLOOKUP(B43,LISTAS!$F$5:$I$304,4,0))</f>
        <v/>
      </c>
      <c r="E43" s="37" t="s">
        <v>37</v>
      </c>
      <c r="F43" s="5"/>
      <c r="G43" s="50" t="str">
        <f t="shared" si="9"/>
        <v/>
      </c>
      <c r="H43" s="34" t="str">
        <f t="shared" si="0"/>
        <v/>
      </c>
      <c r="I43" s="34" t="str">
        <f t="shared" si="1"/>
        <v/>
      </c>
      <c r="J43" s="50" t="str">
        <f t="shared" si="2"/>
        <v/>
      </c>
      <c r="K43" s="50" t="str">
        <f t="shared" si="3"/>
        <v/>
      </c>
      <c r="L43" s="50" t="str">
        <f t="shared" si="6"/>
        <v/>
      </c>
      <c r="M43" s="51">
        <v>35</v>
      </c>
      <c r="N43" s="28"/>
      <c r="O43" s="49" t="str">
        <f t="shared" si="10"/>
        <v/>
      </c>
      <c r="P43" s="24" t="str">
        <f t="shared" si="4"/>
        <v/>
      </c>
      <c r="Q43" s="24" t="str">
        <f>IF($K43="","",VLOOKUP(P43,LISTAS!$F$5:$G$304,2,0))</f>
        <v/>
      </c>
      <c r="R43" s="38" t="str">
        <f t="shared" si="7"/>
        <v/>
      </c>
      <c r="S43" s="25" t="str">
        <f t="shared" si="8"/>
        <v/>
      </c>
      <c r="T43" s="25" t="str">
        <f t="shared" si="5"/>
        <v/>
      </c>
    </row>
    <row r="44" spans="2:20" ht="16.5" x14ac:dyDescent="0.3">
      <c r="B44" s="26"/>
      <c r="C44" s="22" t="str">
        <f>IF(B44="","",VLOOKUP(B44,LISTAS!$F$5:$I$304,2,0))</f>
        <v/>
      </c>
      <c r="D44" s="22" t="str">
        <f>IF(B44="","",VLOOKUP(B44,LISTAS!$F$5:$I$304,4,0))</f>
        <v/>
      </c>
      <c r="E44" s="37" t="s">
        <v>37</v>
      </c>
      <c r="F44" s="5"/>
      <c r="G44" s="50" t="str">
        <f t="shared" si="9"/>
        <v/>
      </c>
      <c r="H44" s="34" t="str">
        <f t="shared" si="0"/>
        <v/>
      </c>
      <c r="I44" s="34" t="str">
        <f t="shared" si="1"/>
        <v/>
      </c>
      <c r="J44" s="50" t="str">
        <f t="shared" si="2"/>
        <v/>
      </c>
      <c r="K44" s="50" t="str">
        <f t="shared" si="3"/>
        <v/>
      </c>
      <c r="L44" s="50" t="str">
        <f t="shared" si="6"/>
        <v/>
      </c>
      <c r="M44" s="51">
        <v>36</v>
      </c>
      <c r="N44" s="28"/>
      <c r="O44" s="49" t="str">
        <f t="shared" si="10"/>
        <v/>
      </c>
      <c r="P44" s="24" t="str">
        <f t="shared" si="4"/>
        <v/>
      </c>
      <c r="Q44" s="24" t="str">
        <f>IF($K44="","",VLOOKUP(P44,LISTAS!$F$5:$G$304,2,0))</f>
        <v/>
      </c>
      <c r="R44" s="38" t="str">
        <f t="shared" si="7"/>
        <v/>
      </c>
      <c r="S44" s="25" t="str">
        <f t="shared" si="8"/>
        <v/>
      </c>
      <c r="T44" s="25" t="str">
        <f t="shared" si="5"/>
        <v/>
      </c>
    </row>
    <row r="45" spans="2:20" ht="16.5" x14ac:dyDescent="0.3">
      <c r="B45" s="26"/>
      <c r="C45" s="22" t="str">
        <f>IF(B45="","",VLOOKUP(B45,LISTAS!$F$5:$I$304,2,0))</f>
        <v/>
      </c>
      <c r="D45" s="22" t="str">
        <f>IF(B45="","",VLOOKUP(B45,LISTAS!$F$5:$I$304,4,0))</f>
        <v/>
      </c>
      <c r="E45" s="37" t="s">
        <v>37</v>
      </c>
      <c r="F45" s="5"/>
      <c r="G45" s="50" t="str">
        <f t="shared" si="9"/>
        <v/>
      </c>
      <c r="H45" s="34" t="str">
        <f t="shared" si="0"/>
        <v/>
      </c>
      <c r="I45" s="34" t="str">
        <f t="shared" si="1"/>
        <v/>
      </c>
      <c r="J45" s="50" t="str">
        <f t="shared" si="2"/>
        <v/>
      </c>
      <c r="K45" s="50" t="str">
        <f t="shared" si="3"/>
        <v/>
      </c>
      <c r="L45" s="50" t="str">
        <f t="shared" si="6"/>
        <v/>
      </c>
      <c r="M45" s="51">
        <v>37</v>
      </c>
      <c r="N45" s="28"/>
      <c r="O45" s="49" t="str">
        <f t="shared" si="10"/>
        <v/>
      </c>
      <c r="P45" s="24" t="str">
        <f t="shared" si="4"/>
        <v/>
      </c>
      <c r="Q45" s="24" t="str">
        <f>IF($K45="","",VLOOKUP(P45,LISTAS!$F$5:$G$304,2,0))</f>
        <v/>
      </c>
      <c r="R45" s="38" t="str">
        <f t="shared" si="7"/>
        <v/>
      </c>
      <c r="S45" s="25" t="str">
        <f t="shared" si="8"/>
        <v/>
      </c>
      <c r="T45" s="25" t="str">
        <f t="shared" si="5"/>
        <v/>
      </c>
    </row>
    <row r="46" spans="2:20" ht="16.5" x14ac:dyDescent="0.3">
      <c r="B46" s="26"/>
      <c r="C46" s="22" t="str">
        <f>IF(B46="","",VLOOKUP(B46,LISTAS!$F$5:$I$304,2,0))</f>
        <v/>
      </c>
      <c r="D46" s="22" t="str">
        <f>IF(B46="","",VLOOKUP(B46,LISTAS!$F$5:$I$304,4,0))</f>
        <v/>
      </c>
      <c r="E46" s="37" t="s">
        <v>37</v>
      </c>
      <c r="F46" s="5"/>
      <c r="G46" s="50" t="str">
        <f t="shared" si="9"/>
        <v/>
      </c>
      <c r="H46" s="34" t="str">
        <f t="shared" si="0"/>
        <v/>
      </c>
      <c r="I46" s="34" t="str">
        <f t="shared" si="1"/>
        <v/>
      </c>
      <c r="J46" s="50" t="str">
        <f t="shared" si="2"/>
        <v/>
      </c>
      <c r="K46" s="50" t="str">
        <f t="shared" si="3"/>
        <v/>
      </c>
      <c r="L46" s="50" t="str">
        <f t="shared" si="6"/>
        <v/>
      </c>
      <c r="M46" s="51">
        <v>38</v>
      </c>
      <c r="N46" s="28"/>
      <c r="O46" s="49" t="str">
        <f t="shared" si="10"/>
        <v/>
      </c>
      <c r="P46" s="24" t="str">
        <f t="shared" si="4"/>
        <v/>
      </c>
      <c r="Q46" s="24" t="str">
        <f>IF($K46="","",VLOOKUP(P46,LISTAS!$F$5:$G$304,2,0))</f>
        <v/>
      </c>
      <c r="R46" s="38" t="str">
        <f t="shared" si="7"/>
        <v/>
      </c>
      <c r="S46" s="25" t="str">
        <f t="shared" si="8"/>
        <v/>
      </c>
      <c r="T46" s="25" t="str">
        <f t="shared" si="5"/>
        <v/>
      </c>
    </row>
    <row r="47" spans="2:20" ht="16.5" x14ac:dyDescent="0.3">
      <c r="B47" s="26"/>
      <c r="C47" s="22" t="str">
        <f>IF(B47="","",VLOOKUP(B47,LISTAS!$F$5:$I$304,2,0))</f>
        <v/>
      </c>
      <c r="D47" s="22" t="str">
        <f>IF(B47="","",VLOOKUP(B47,LISTAS!$F$5:$I$304,4,0))</f>
        <v/>
      </c>
      <c r="E47" s="37" t="s">
        <v>37</v>
      </c>
      <c r="F47" s="5"/>
      <c r="G47" s="50" t="str">
        <f t="shared" si="9"/>
        <v/>
      </c>
      <c r="H47" s="34" t="str">
        <f t="shared" si="0"/>
        <v/>
      </c>
      <c r="I47" s="34" t="str">
        <f t="shared" si="1"/>
        <v/>
      </c>
      <c r="J47" s="50" t="str">
        <f t="shared" si="2"/>
        <v/>
      </c>
      <c r="K47" s="50" t="str">
        <f t="shared" si="3"/>
        <v/>
      </c>
      <c r="L47" s="50" t="str">
        <f t="shared" si="6"/>
        <v/>
      </c>
      <c r="M47" s="51">
        <v>39</v>
      </c>
      <c r="N47" s="28"/>
      <c r="O47" s="49" t="str">
        <f t="shared" si="10"/>
        <v/>
      </c>
      <c r="P47" s="24" t="str">
        <f t="shared" si="4"/>
        <v/>
      </c>
      <c r="Q47" s="24" t="str">
        <f>IF($K47="","",VLOOKUP(P47,LISTAS!$F$5:$G$304,2,0))</f>
        <v/>
      </c>
      <c r="R47" s="38" t="str">
        <f t="shared" si="7"/>
        <v/>
      </c>
      <c r="S47" s="25" t="str">
        <f t="shared" si="8"/>
        <v/>
      </c>
      <c r="T47" s="25" t="str">
        <f t="shared" si="5"/>
        <v/>
      </c>
    </row>
    <row r="48" spans="2:20" ht="16.5" x14ac:dyDescent="0.3">
      <c r="B48" s="26"/>
      <c r="C48" s="22" t="str">
        <f>IF(B48="","",VLOOKUP(B48,LISTAS!$F$5:$I$304,2,0))</f>
        <v/>
      </c>
      <c r="D48" s="22" t="str">
        <f>IF(B48="","",VLOOKUP(B48,LISTAS!$F$5:$I$304,4,0))</f>
        <v/>
      </c>
      <c r="E48" s="37" t="s">
        <v>37</v>
      </c>
      <c r="F48" s="5"/>
      <c r="G48" s="50" t="str">
        <f t="shared" si="9"/>
        <v/>
      </c>
      <c r="H48" s="34" t="str">
        <f t="shared" si="0"/>
        <v/>
      </c>
      <c r="I48" s="34" t="str">
        <f t="shared" si="1"/>
        <v/>
      </c>
      <c r="J48" s="50" t="str">
        <f t="shared" si="2"/>
        <v/>
      </c>
      <c r="K48" s="50" t="str">
        <f t="shared" si="3"/>
        <v/>
      </c>
      <c r="L48" s="50" t="str">
        <f t="shared" si="6"/>
        <v/>
      </c>
      <c r="M48" s="51">
        <v>40</v>
      </c>
      <c r="N48" s="28"/>
      <c r="O48" s="49" t="str">
        <f t="shared" si="10"/>
        <v/>
      </c>
      <c r="P48" s="24" t="str">
        <f t="shared" si="4"/>
        <v/>
      </c>
      <c r="Q48" s="24" t="str">
        <f>IF($K48="","",VLOOKUP(P48,LISTAS!$F$5:$G$304,2,0))</f>
        <v/>
      </c>
      <c r="R48" s="38" t="str">
        <f t="shared" si="7"/>
        <v/>
      </c>
      <c r="S48" s="25" t="str">
        <f t="shared" si="8"/>
        <v/>
      </c>
      <c r="T48" s="25" t="str">
        <f t="shared" si="5"/>
        <v/>
      </c>
    </row>
    <row r="65" spans="1:1" x14ac:dyDescent="0.25">
      <c r="A65" s="2"/>
    </row>
    <row r="66" spans="1:1" x14ac:dyDescent="0.25">
      <c r="A66" s="2"/>
    </row>
    <row r="67" spans="1:1" x14ac:dyDescent="0.25">
      <c r="A67" s="15"/>
    </row>
    <row r="169" spans="1:1" x14ac:dyDescent="0.25">
      <c r="A169" s="2"/>
    </row>
    <row r="170" spans="1:1" x14ac:dyDescent="0.25">
      <c r="A170" s="2"/>
    </row>
    <row r="171" spans="1:1" x14ac:dyDescent="0.25">
      <c r="A171" s="15"/>
    </row>
  </sheetData>
  <mergeCells count="5">
    <mergeCell ref="B2:T3"/>
    <mergeCell ref="D5:E5"/>
    <mergeCell ref="B6:T6"/>
    <mergeCell ref="B7:C7"/>
    <mergeCell ref="O7:T7"/>
  </mergeCell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LISTAS!$D$5:$D$6</xm:f>
          </x14:formula1>
          <xm:sqref>F7 F5</xm:sqref>
        </x14:dataValidation>
        <x14:dataValidation type="list" allowBlank="1" showInputMessage="1" showErrorMessage="1">
          <x14:formula1>
            <xm:f>LISTAS!$F$5:$F$304</xm:f>
          </x14:formula1>
          <xm:sqref>B9:B14</xm:sqref>
        </x14:dataValidation>
        <x14:dataValidation type="list" allowBlank="1" showInputMessage="1" showErrorMessage="1">
          <x14:formula1>
            <xm:f>LISTAS!$F$5:$F$304</xm:f>
          </x14:formula1>
          <xm:sqref>B15:B48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>
    <tabColor rgb="FF0070C0"/>
  </sheetPr>
  <dimension ref="A1:T49"/>
  <sheetViews>
    <sheetView showGridLines="0" zoomScale="85" zoomScaleNormal="85" workbookViewId="0">
      <selection activeCell="B5" sqref="B5:T5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18.140625" style="2" customWidth="1"/>
    <col min="4" max="4" width="0.140625" style="2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ht="26.25" x14ac:dyDescent="0.35">
      <c r="A5" s="2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5" t="s">
        <v>32</v>
      </c>
      <c r="C7" s="85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52" t="s">
        <v>14</v>
      </c>
      <c r="C8" s="52" t="s">
        <v>1</v>
      </c>
      <c r="D8" s="52" t="s">
        <v>15</v>
      </c>
      <c r="E8" s="52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53"/>
      <c r="C9" s="53" t="str">
        <f>IF(B9="","",VLOOKUP(B9,LISTAS!$F$5:$I$304,2,0))</f>
        <v/>
      </c>
      <c r="D9" s="53" t="str">
        <f>IF(B9="","",VLOOKUP(B9,LISTAS!$F$5:$I$304,4,0))</f>
        <v/>
      </c>
      <c r="E9" s="54"/>
      <c r="G9" s="50" t="str">
        <f t="shared" ref="G9:G48" si="0">IF(E9="","",E9+(ROW(E9)/1000))</f>
        <v/>
      </c>
      <c r="H9" s="34" t="str">
        <f t="shared" ref="H9:H48" si="1">IF($K9="","",IF(B9="","",B9))</f>
        <v/>
      </c>
      <c r="I9" s="34" t="str">
        <f t="shared" ref="I9:I48" si="2">IF($K9="","",IF(C9="","",C9))</f>
        <v/>
      </c>
      <c r="J9" s="50" t="str">
        <f t="shared" ref="J9:J48" si="3">IF($K9="","",E9)</f>
        <v/>
      </c>
      <c r="K9" s="50" t="str">
        <f t="shared" ref="K9:K48" si="4">G9</f>
        <v/>
      </c>
      <c r="L9" s="50" t="str">
        <f>IF(K9="","",LARGE(K9:K48,M9))</f>
        <v/>
      </c>
      <c r="M9" s="51">
        <v>1</v>
      </c>
      <c r="N9" s="23"/>
      <c r="O9" s="49" t="str">
        <f>IF(R9&lt;&gt;"",_xlfn.RANK.EQ(R9,R9:R48,0),"")</f>
        <v/>
      </c>
      <c r="P9" s="24" t="str">
        <f>IF(K9="","",VLOOKUP(L9,G9:J48,2,0))</f>
        <v/>
      </c>
      <c r="Q9" s="24" t="str">
        <f>IF(K9="","",VLOOKUP(P9,LISTAS!$F$5:$G$304,2,0))</f>
        <v/>
      </c>
      <c r="R9" s="38" t="str">
        <f>IF(K9="","",VLOOKUP(L9,G9:J48,4,0))</f>
        <v/>
      </c>
      <c r="S9" s="25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5" t="str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53"/>
      <c r="C10" s="53" t="str">
        <f>IF(B10="","",VLOOKUP(B10,LISTAS!$F$5:$I$304,2,0))</f>
        <v/>
      </c>
      <c r="D10" s="53" t="str">
        <f>IF(B10="","",VLOOKUP(B10,LISTAS!$F$5:$I$304,4,0))</f>
        <v/>
      </c>
      <c r="E10" s="54"/>
      <c r="G10" s="50" t="str">
        <f t="shared" si="0"/>
        <v/>
      </c>
      <c r="H10" s="34" t="str">
        <f t="shared" si="1"/>
        <v/>
      </c>
      <c r="I10" s="34" t="str">
        <f t="shared" si="2"/>
        <v/>
      </c>
      <c r="J10" s="50" t="str">
        <f t="shared" si="3"/>
        <v/>
      </c>
      <c r="K10" s="50" t="str">
        <f>G10</f>
        <v/>
      </c>
      <c r="L10" s="50" t="str">
        <f>IF(K10="","",LARGE(K9:K48,M10))</f>
        <v/>
      </c>
      <c r="M10" s="51">
        <v>2</v>
      </c>
      <c r="N10" s="27"/>
      <c r="O10" s="49" t="str">
        <f>IF(R10&lt;&gt;"",_xlfn.RANK.EQ(R10,R9:R48,0),"")</f>
        <v/>
      </c>
      <c r="P10" s="24" t="str">
        <f>IF(K10="","",VLOOKUP(L10,G9:J48,2,0))</f>
        <v/>
      </c>
      <c r="Q10" s="24" t="str">
        <f>IF(K10="","",VLOOKUP(P10,LISTAS!$F$5:$G$304,2,0))</f>
        <v/>
      </c>
      <c r="R10" s="38" t="str">
        <f>IF(K10="","",VLOOKUP(L10,G9:J48,4,0))</f>
        <v/>
      </c>
      <c r="S10" s="25" t="str">
        <f t="shared" ref="S10:S48" si="6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5" t="str">
        <f t="shared" si="5"/>
        <v/>
      </c>
    </row>
    <row r="11" spans="1:20" s="5" customFormat="1" ht="18.75" customHeight="1" x14ac:dyDescent="0.3">
      <c r="B11" s="53"/>
      <c r="C11" s="53" t="str">
        <f>IF(B11="","",VLOOKUP(B11,LISTAS!$F$5:$I$304,2,0))</f>
        <v/>
      </c>
      <c r="D11" s="53" t="str">
        <f>IF(B11="","",VLOOKUP(B11,LISTAS!$F$5:$I$304,4,0))</f>
        <v/>
      </c>
      <c r="E11" s="54"/>
      <c r="G11" s="50" t="str">
        <f t="shared" si="0"/>
        <v/>
      </c>
      <c r="H11" s="34" t="str">
        <f t="shared" si="1"/>
        <v/>
      </c>
      <c r="I11" s="34" t="str">
        <f t="shared" si="2"/>
        <v/>
      </c>
      <c r="J11" s="50" t="str">
        <f t="shared" si="3"/>
        <v/>
      </c>
      <c r="K11" s="50" t="str">
        <f>G11</f>
        <v/>
      </c>
      <c r="L11" s="50" t="str">
        <f>IF(K11="","",LARGE(K9:K48,M11))</f>
        <v/>
      </c>
      <c r="M11" s="51">
        <v>3</v>
      </c>
      <c r="N11" s="28"/>
      <c r="O11" s="49" t="str">
        <f>IF(R11&lt;&gt;"",_xlfn.RANK.EQ(R11,R9:R48,0),"")</f>
        <v/>
      </c>
      <c r="P11" s="24" t="str">
        <f>IF(K11="","",VLOOKUP(L11,G9:J48,2,0))</f>
        <v/>
      </c>
      <c r="Q11" s="24" t="str">
        <f>IF(K11="","",VLOOKUP(P11,LISTAS!$F$5:$G$304,2,0))</f>
        <v/>
      </c>
      <c r="R11" s="38" t="str">
        <f>IF(K11="","",VLOOKUP(L11,G9:J48,4,0))</f>
        <v/>
      </c>
      <c r="S11" s="25" t="str">
        <f t="shared" si="6"/>
        <v/>
      </c>
      <c r="T11" s="25" t="str">
        <f t="shared" si="5"/>
        <v/>
      </c>
    </row>
    <row r="12" spans="1:20" s="5" customFormat="1" ht="18.75" customHeight="1" x14ac:dyDescent="0.3">
      <c r="B12" s="53"/>
      <c r="C12" s="53" t="str">
        <f>IF(B12="","",VLOOKUP(B12,LISTAS!$F$5:$I$304,2,0))</f>
        <v/>
      </c>
      <c r="D12" s="53" t="str">
        <f>IF(B12="","",VLOOKUP(B12,LISTAS!$F$5:$I$304,4,0))</f>
        <v/>
      </c>
      <c r="E12" s="54"/>
      <c r="G12" s="50" t="str">
        <f t="shared" si="0"/>
        <v/>
      </c>
      <c r="H12" s="34" t="str">
        <f t="shared" si="1"/>
        <v/>
      </c>
      <c r="I12" s="34" t="str">
        <f t="shared" si="2"/>
        <v/>
      </c>
      <c r="J12" s="50" t="str">
        <f t="shared" si="3"/>
        <v/>
      </c>
      <c r="K12" s="50" t="str">
        <f t="shared" si="4"/>
        <v/>
      </c>
      <c r="L12" s="50" t="str">
        <f>IF(K12="","",LARGE(K9:K48,M12))</f>
        <v/>
      </c>
      <c r="M12" s="51">
        <v>4</v>
      </c>
      <c r="N12" s="28"/>
      <c r="O12" s="49" t="str">
        <f>IF(R12&lt;&gt;"",_xlfn.RANK.EQ(R12,R9:R48,0),"")</f>
        <v/>
      </c>
      <c r="P12" s="24" t="str">
        <f>IF(K12="","",VLOOKUP(L12,G9:J48,2,0))</f>
        <v/>
      </c>
      <c r="Q12" s="24" t="str">
        <f>IF(K12="","",VLOOKUP(P12,LISTAS!$F$5:$G$304,2,0))</f>
        <v/>
      </c>
      <c r="R12" s="38" t="str">
        <f>IF(K12="","",VLOOKUP(L12,G9:J48,4,0))</f>
        <v/>
      </c>
      <c r="S12" s="25" t="str">
        <f t="shared" si="6"/>
        <v/>
      </c>
      <c r="T12" s="25" t="str">
        <f t="shared" si="5"/>
        <v/>
      </c>
    </row>
    <row r="13" spans="1:20" s="5" customFormat="1" ht="18.75" customHeight="1" x14ac:dyDescent="0.3">
      <c r="B13" s="53"/>
      <c r="C13" s="53" t="str">
        <f>IF(B13="","",VLOOKUP(B13,LISTAS!$F$5:$I$304,2,0))</f>
        <v/>
      </c>
      <c r="D13" s="53" t="str">
        <f>IF(B13="","",VLOOKUP(B13,LISTAS!$F$5:$I$304,4,0))</f>
        <v/>
      </c>
      <c r="E13" s="54"/>
      <c r="G13" s="50" t="str">
        <f t="shared" si="0"/>
        <v/>
      </c>
      <c r="H13" s="34" t="str">
        <f t="shared" si="1"/>
        <v/>
      </c>
      <c r="I13" s="34" t="str">
        <f t="shared" si="2"/>
        <v/>
      </c>
      <c r="J13" s="50" t="str">
        <f t="shared" si="3"/>
        <v/>
      </c>
      <c r="K13" s="50" t="str">
        <f t="shared" si="4"/>
        <v/>
      </c>
      <c r="L13" s="50" t="str">
        <f>IF(K13="","",LARGE(K9:K48,M13))</f>
        <v/>
      </c>
      <c r="M13" s="51">
        <v>5</v>
      </c>
      <c r="N13" s="28"/>
      <c r="O13" s="49" t="str">
        <f>IF(R13&lt;&gt;"",_xlfn.RANK.EQ(R13,R9:R48,0),"")</f>
        <v/>
      </c>
      <c r="P13" s="24" t="str">
        <f>IF(K13="","",VLOOKUP(L13,G9:J48,2,0))</f>
        <v/>
      </c>
      <c r="Q13" s="24" t="str">
        <f>IF(K13="","",VLOOKUP(P13,LISTAS!$F$5:$G$304,2,0))</f>
        <v/>
      </c>
      <c r="R13" s="38" t="str">
        <f>IF(K13="","",VLOOKUP(L13,G9:J48,4,0))</f>
        <v/>
      </c>
      <c r="S13" s="25" t="str">
        <f t="shared" si="6"/>
        <v/>
      </c>
      <c r="T13" s="25" t="str">
        <f t="shared" si="5"/>
        <v/>
      </c>
    </row>
    <row r="14" spans="1:20" s="5" customFormat="1" ht="18.75" customHeight="1" x14ac:dyDescent="0.3">
      <c r="B14" s="53"/>
      <c r="C14" s="53" t="str">
        <f>IF(B14="","",VLOOKUP(B14,LISTAS!$F$5:$I$304,2,0))</f>
        <v/>
      </c>
      <c r="D14" s="53" t="str">
        <f>IF(B14="","",VLOOKUP(B14,LISTAS!$F$5:$I$304,4,0))</f>
        <v/>
      </c>
      <c r="E14" s="54"/>
      <c r="G14" s="50" t="str">
        <f t="shared" si="0"/>
        <v/>
      </c>
      <c r="H14" s="34" t="str">
        <f t="shared" si="1"/>
        <v/>
      </c>
      <c r="I14" s="34" t="str">
        <f t="shared" si="2"/>
        <v/>
      </c>
      <c r="J14" s="50" t="str">
        <f t="shared" si="3"/>
        <v/>
      </c>
      <c r="K14" s="50" t="str">
        <f t="shared" si="4"/>
        <v/>
      </c>
      <c r="L14" s="50" t="str">
        <f>IF(K14="","",LARGE(K9:K48,M14))</f>
        <v/>
      </c>
      <c r="M14" s="51">
        <v>6</v>
      </c>
      <c r="N14" s="28"/>
      <c r="O14" s="49" t="str">
        <f>IF(R14&lt;&gt;"",_xlfn.RANK.EQ(R14,R9:R48,0),"")</f>
        <v/>
      </c>
      <c r="P14" s="24" t="str">
        <f>IF(K14="","",VLOOKUP(L14,G9:J48,2,0))</f>
        <v/>
      </c>
      <c r="Q14" s="24" t="str">
        <f>IF(K14="","",VLOOKUP(P14,LISTAS!$F$5:$G$304,2,0))</f>
        <v/>
      </c>
      <c r="R14" s="38" t="str">
        <f>IF(K14="","",VLOOKUP(L14,G9:J48,4,0))</f>
        <v/>
      </c>
      <c r="S14" s="25" t="str">
        <f t="shared" si="6"/>
        <v/>
      </c>
      <c r="T14" s="25" t="str">
        <f t="shared" si="5"/>
        <v/>
      </c>
    </row>
    <row r="15" spans="1:20" s="5" customFormat="1" ht="18.75" customHeight="1" x14ac:dyDescent="0.3">
      <c r="B15" s="53"/>
      <c r="C15" s="53" t="str">
        <f>IF(B15="","",VLOOKUP(B15,LISTAS!$F$5:$I$304,2,0))</f>
        <v/>
      </c>
      <c r="D15" s="53" t="str">
        <f>IF(B15="","",VLOOKUP(B15,LISTAS!$F$5:$I$304,4,0))</f>
        <v/>
      </c>
      <c r="E15" s="54"/>
      <c r="G15" s="50" t="str">
        <f t="shared" si="0"/>
        <v/>
      </c>
      <c r="H15" s="34" t="str">
        <f t="shared" si="1"/>
        <v/>
      </c>
      <c r="I15" s="34" t="str">
        <f t="shared" si="2"/>
        <v/>
      </c>
      <c r="J15" s="50" t="str">
        <f t="shared" si="3"/>
        <v/>
      </c>
      <c r="K15" s="50" t="str">
        <f t="shared" si="4"/>
        <v/>
      </c>
      <c r="L15" s="50" t="str">
        <f>IF(K15="","",LARGE(K9:K48,M15))</f>
        <v/>
      </c>
      <c r="M15" s="51">
        <v>7</v>
      </c>
      <c r="N15" s="28"/>
      <c r="O15" s="49" t="str">
        <f>IF(R15&lt;&gt;"",_xlfn.RANK.EQ(R15,R9:R48,0),"")</f>
        <v/>
      </c>
      <c r="P15" s="24" t="str">
        <f>IF(K15="","",VLOOKUP(L15,G9:J48,2,0))</f>
        <v/>
      </c>
      <c r="Q15" s="24" t="str">
        <f>IF(K15="","",VLOOKUP(P15,LISTAS!$F$5:$G$304,2,0))</f>
        <v/>
      </c>
      <c r="R15" s="38" t="str">
        <f>IF(K15="","",VLOOKUP(L15,G9:J48,4,0))</f>
        <v/>
      </c>
      <c r="S15" s="25" t="str">
        <f t="shared" si="6"/>
        <v/>
      </c>
      <c r="T15" s="25" t="str">
        <f t="shared" si="5"/>
        <v/>
      </c>
    </row>
    <row r="16" spans="1:20" s="5" customFormat="1" ht="18.75" customHeight="1" x14ac:dyDescent="0.3">
      <c r="B16" s="53"/>
      <c r="C16" s="53" t="str">
        <f>IF(B16="","",VLOOKUP(B16,LISTAS!$F$5:$I$304,2,0))</f>
        <v/>
      </c>
      <c r="D16" s="53" t="str">
        <f>IF(B16="","",VLOOKUP(B16,LISTAS!$F$5:$I$304,4,0))</f>
        <v/>
      </c>
      <c r="E16" s="54" t="s">
        <v>37</v>
      </c>
      <c r="G16" s="50" t="str">
        <f t="shared" si="0"/>
        <v/>
      </c>
      <c r="H16" s="34" t="str">
        <f t="shared" si="1"/>
        <v/>
      </c>
      <c r="I16" s="34" t="str">
        <f t="shared" si="2"/>
        <v/>
      </c>
      <c r="J16" s="50" t="str">
        <f t="shared" si="3"/>
        <v/>
      </c>
      <c r="K16" s="50" t="str">
        <f t="shared" si="4"/>
        <v/>
      </c>
      <c r="L16" s="50" t="str">
        <f>IF(K16="","",LARGE(K9:K48,M16))</f>
        <v/>
      </c>
      <c r="M16" s="51">
        <v>8</v>
      </c>
      <c r="N16" s="28"/>
      <c r="O16" s="49" t="str">
        <f>IF(R16&lt;&gt;"",_xlfn.RANK.EQ(R16,R9:R48,0),"")</f>
        <v/>
      </c>
      <c r="P16" s="24" t="str">
        <f>IF(K16="","",VLOOKUP(L16,G9:J48,2,0))</f>
        <v/>
      </c>
      <c r="Q16" s="24" t="str">
        <f>IF(K16="","",VLOOKUP(P16,LISTAS!$F$5:$G$304,2,0))</f>
        <v/>
      </c>
      <c r="R16" s="38" t="str">
        <f>IF(K16="","",VLOOKUP(L16,G9:J48,4,0))</f>
        <v/>
      </c>
      <c r="S16" s="25" t="str">
        <f t="shared" si="6"/>
        <v/>
      </c>
      <c r="T16" s="25" t="str">
        <f t="shared" si="5"/>
        <v/>
      </c>
    </row>
    <row r="17" spans="2:20" s="5" customFormat="1" ht="18.75" customHeight="1" x14ac:dyDescent="0.3">
      <c r="B17" s="53"/>
      <c r="C17" s="53" t="str">
        <f>IF(B17="","",VLOOKUP(B17,LISTAS!$F$5:$I$304,2,0))</f>
        <v/>
      </c>
      <c r="D17" s="53" t="str">
        <f>IF(B17="","",VLOOKUP(B17,LISTAS!$F$5:$I$304,4,0))</f>
        <v/>
      </c>
      <c r="E17" s="54" t="s">
        <v>37</v>
      </c>
      <c r="G17" s="50" t="str">
        <f t="shared" si="0"/>
        <v/>
      </c>
      <c r="H17" s="34" t="str">
        <f t="shared" si="1"/>
        <v/>
      </c>
      <c r="I17" s="34" t="str">
        <f t="shared" si="2"/>
        <v/>
      </c>
      <c r="J17" s="50" t="str">
        <f t="shared" si="3"/>
        <v/>
      </c>
      <c r="K17" s="50" t="str">
        <f t="shared" si="4"/>
        <v/>
      </c>
      <c r="L17" s="50" t="str">
        <f>IF(K17="","",LARGE(K9:K48,M17))</f>
        <v/>
      </c>
      <c r="M17" s="51">
        <v>9</v>
      </c>
      <c r="N17" s="28"/>
      <c r="O17" s="49" t="str">
        <f>IF(R17&lt;&gt;"",_xlfn.RANK.EQ(R17,R9:R48,0),"")</f>
        <v/>
      </c>
      <c r="P17" s="24" t="str">
        <f>IF(K17="","",VLOOKUP(L17,G9:J48,2,0))</f>
        <v/>
      </c>
      <c r="Q17" s="24" t="str">
        <f>IF(K17="","",VLOOKUP(P17,LISTAS!$F$5:$G$304,2,0))</f>
        <v/>
      </c>
      <c r="R17" s="38" t="str">
        <f>IF(K17="","",VLOOKUP(L17,G9:J48,4,0))</f>
        <v/>
      </c>
      <c r="S17" s="25" t="str">
        <f t="shared" si="6"/>
        <v/>
      </c>
      <c r="T17" s="25" t="str">
        <f t="shared" si="5"/>
        <v/>
      </c>
    </row>
    <row r="18" spans="2:20" s="5" customFormat="1" ht="18.75" customHeight="1" x14ac:dyDescent="0.3">
      <c r="B18" s="53"/>
      <c r="C18" s="53" t="str">
        <f>IF(B18="","",VLOOKUP(B18,LISTAS!$F$5:$I$304,2,0))</f>
        <v/>
      </c>
      <c r="D18" s="53" t="str">
        <f>IF(B18="","",VLOOKUP(B18,LISTAS!$F$5:$I$304,4,0))</f>
        <v/>
      </c>
      <c r="E18" s="54" t="s">
        <v>37</v>
      </c>
      <c r="G18" s="50" t="str">
        <f t="shared" si="0"/>
        <v/>
      </c>
      <c r="H18" s="34" t="str">
        <f t="shared" si="1"/>
        <v/>
      </c>
      <c r="I18" s="34" t="str">
        <f t="shared" si="2"/>
        <v/>
      </c>
      <c r="J18" s="50" t="str">
        <f t="shared" si="3"/>
        <v/>
      </c>
      <c r="K18" s="50" t="str">
        <f t="shared" si="4"/>
        <v/>
      </c>
      <c r="L18" s="50" t="str">
        <f>IF(K18="","",LARGE(K9:K48,M18))</f>
        <v/>
      </c>
      <c r="M18" s="51">
        <v>10</v>
      </c>
      <c r="N18" s="28"/>
      <c r="O18" s="49" t="str">
        <f>IF(R18&lt;&gt;"",_xlfn.RANK.EQ(R18,R9:R48,0),"")</f>
        <v/>
      </c>
      <c r="P18" s="24" t="str">
        <f>IF(K18="","",VLOOKUP(L18,G9:J48,2,0))</f>
        <v/>
      </c>
      <c r="Q18" s="24" t="str">
        <f>IF(K18="","",VLOOKUP(P18,LISTAS!$F$5:$G$304,2,0))</f>
        <v/>
      </c>
      <c r="R18" s="38" t="str">
        <f>IF(K18="","",VLOOKUP(L18,G9:J48,4,0))</f>
        <v/>
      </c>
      <c r="S18" s="25" t="str">
        <f t="shared" si="6"/>
        <v/>
      </c>
      <c r="T18" s="25" t="str">
        <f t="shared" si="5"/>
        <v/>
      </c>
    </row>
    <row r="19" spans="2:20" s="5" customFormat="1" ht="18.75" customHeight="1" x14ac:dyDescent="0.3">
      <c r="B19" s="53"/>
      <c r="C19" s="53" t="str">
        <f>IF(B19="","",VLOOKUP(B19,LISTAS!$F$5:$I$304,2,0))</f>
        <v/>
      </c>
      <c r="D19" s="53" t="str">
        <f>IF(B19="","",VLOOKUP(B19,LISTAS!$F$5:$I$304,4,0))</f>
        <v/>
      </c>
      <c r="E19" s="54" t="s">
        <v>37</v>
      </c>
      <c r="G19" s="50" t="str">
        <f t="shared" si="0"/>
        <v/>
      </c>
      <c r="H19" s="34" t="str">
        <f t="shared" si="1"/>
        <v/>
      </c>
      <c r="I19" s="34" t="str">
        <f t="shared" si="2"/>
        <v/>
      </c>
      <c r="J19" s="50" t="str">
        <f t="shared" si="3"/>
        <v/>
      </c>
      <c r="K19" s="50" t="str">
        <f t="shared" si="4"/>
        <v/>
      </c>
      <c r="L19" s="50" t="str">
        <f>IF(K19="","",LARGE(K9:K48,M19))</f>
        <v/>
      </c>
      <c r="M19" s="51">
        <v>11</v>
      </c>
      <c r="N19" s="28"/>
      <c r="O19" s="49" t="str">
        <f>IF(R19&lt;&gt;"",_xlfn.RANK.EQ(R19,R9:R48,0),"")</f>
        <v/>
      </c>
      <c r="P19" s="24" t="str">
        <f>IF(K19="","",VLOOKUP(L19,G9:J48,2,0))</f>
        <v/>
      </c>
      <c r="Q19" s="24" t="str">
        <f>IF(K19="","",VLOOKUP(P19,LISTAS!$F$5:$G$304,2,0))</f>
        <v/>
      </c>
      <c r="R19" s="38" t="str">
        <f>IF(K19="","",VLOOKUP(L19,G9:J48,4,0))</f>
        <v/>
      </c>
      <c r="S19" s="25" t="str">
        <f t="shared" si="6"/>
        <v/>
      </c>
      <c r="T19" s="25" t="str">
        <f t="shared" si="5"/>
        <v/>
      </c>
    </row>
    <row r="20" spans="2:20" s="5" customFormat="1" ht="18.75" customHeight="1" x14ac:dyDescent="0.3">
      <c r="B20" s="53"/>
      <c r="C20" s="53" t="str">
        <f>IF(B20="","",VLOOKUP(B20,LISTAS!$F$5:$I$304,2,0))</f>
        <v/>
      </c>
      <c r="D20" s="53" t="str">
        <f>IF(B20="","",VLOOKUP(B20,LISTAS!$F$5:$I$304,4,0))</f>
        <v/>
      </c>
      <c r="E20" s="54" t="s">
        <v>37</v>
      </c>
      <c r="G20" s="50" t="str">
        <f t="shared" si="0"/>
        <v/>
      </c>
      <c r="H20" s="34" t="str">
        <f t="shared" si="1"/>
        <v/>
      </c>
      <c r="I20" s="34" t="str">
        <f t="shared" si="2"/>
        <v/>
      </c>
      <c r="J20" s="50" t="str">
        <f t="shared" si="3"/>
        <v/>
      </c>
      <c r="K20" s="50" t="str">
        <f t="shared" si="4"/>
        <v/>
      </c>
      <c r="L20" s="50" t="str">
        <f>IF(K20="","",LARGE(K9:K48,M20))</f>
        <v/>
      </c>
      <c r="M20" s="51">
        <v>12</v>
      </c>
      <c r="N20" s="28"/>
      <c r="O20" s="49" t="str">
        <f>IF(R20&lt;&gt;"",_xlfn.RANK.EQ(R20,R9:R48,0),"")</f>
        <v/>
      </c>
      <c r="P20" s="24" t="str">
        <f>IF(K20="","",VLOOKUP(L20,G9:J48,2,0))</f>
        <v/>
      </c>
      <c r="Q20" s="24" t="str">
        <f>IF(K20="","",VLOOKUP(P20,LISTAS!$F$5:$G$304,2,0))</f>
        <v/>
      </c>
      <c r="R20" s="38" t="str">
        <f>IF(K20="","",VLOOKUP(L20,G9:J48,4,0))</f>
        <v/>
      </c>
      <c r="S20" s="25" t="str">
        <f t="shared" si="6"/>
        <v/>
      </c>
      <c r="T20" s="25" t="str">
        <f t="shared" si="5"/>
        <v/>
      </c>
    </row>
    <row r="21" spans="2:20" s="5" customFormat="1" ht="18.75" customHeight="1" x14ac:dyDescent="0.3">
      <c r="B21" s="53"/>
      <c r="C21" s="53" t="str">
        <f>IF(B21="","",VLOOKUP(B21,LISTAS!$F$5:$I$304,2,0))</f>
        <v/>
      </c>
      <c r="D21" s="53" t="str">
        <f>IF(B21="","",VLOOKUP(B21,LISTAS!$F$5:$I$304,4,0))</f>
        <v/>
      </c>
      <c r="E21" s="54" t="s">
        <v>37</v>
      </c>
      <c r="G21" s="50" t="str">
        <f t="shared" si="0"/>
        <v/>
      </c>
      <c r="H21" s="34" t="str">
        <f t="shared" si="1"/>
        <v/>
      </c>
      <c r="I21" s="34" t="str">
        <f t="shared" si="2"/>
        <v/>
      </c>
      <c r="J21" s="50" t="str">
        <f t="shared" si="3"/>
        <v/>
      </c>
      <c r="K21" s="50" t="str">
        <f t="shared" si="4"/>
        <v/>
      </c>
      <c r="L21" s="50" t="str">
        <f>IF(K21="","",LARGE(K9:K48,M21))</f>
        <v/>
      </c>
      <c r="M21" s="51">
        <v>13</v>
      </c>
      <c r="N21" s="28"/>
      <c r="O21" s="49" t="str">
        <f>IF(R21&lt;&gt;"",_xlfn.RANK.EQ(R21,R9:R48,0),"")</f>
        <v/>
      </c>
      <c r="P21" s="24" t="str">
        <f>IF(K21="","",VLOOKUP(L21,G9:J48,2,0))</f>
        <v/>
      </c>
      <c r="Q21" s="24" t="str">
        <f>IF(K21="","",VLOOKUP(P21,LISTAS!$F$5:$G$304,2,0))</f>
        <v/>
      </c>
      <c r="R21" s="38" t="str">
        <f>IF(K21="","",VLOOKUP(L21,G9:J48,4,0))</f>
        <v/>
      </c>
      <c r="S21" s="25" t="str">
        <f t="shared" si="6"/>
        <v/>
      </c>
      <c r="T21" s="25" t="str">
        <f t="shared" si="5"/>
        <v/>
      </c>
    </row>
    <row r="22" spans="2:20" s="5" customFormat="1" ht="18.75" customHeight="1" x14ac:dyDescent="0.3">
      <c r="B22" s="53"/>
      <c r="C22" s="53" t="str">
        <f>IF(B22="","",VLOOKUP(B22,LISTAS!$F$5:$I$304,2,0))</f>
        <v/>
      </c>
      <c r="D22" s="53" t="str">
        <f>IF(B22="","",VLOOKUP(B22,LISTAS!$F$5:$I$304,4,0))</f>
        <v/>
      </c>
      <c r="E22" s="54" t="s">
        <v>37</v>
      </c>
      <c r="G22" s="50" t="str">
        <f t="shared" si="0"/>
        <v/>
      </c>
      <c r="H22" s="34" t="str">
        <f t="shared" si="1"/>
        <v/>
      </c>
      <c r="I22" s="34" t="str">
        <f t="shared" si="2"/>
        <v/>
      </c>
      <c r="J22" s="50" t="str">
        <f t="shared" si="3"/>
        <v/>
      </c>
      <c r="K22" s="50" t="str">
        <f t="shared" si="4"/>
        <v/>
      </c>
      <c r="L22" s="50" t="str">
        <f>IF(K22="","",LARGE(K9:K48,M22))</f>
        <v/>
      </c>
      <c r="M22" s="51">
        <v>14</v>
      </c>
      <c r="N22" s="28"/>
      <c r="O22" s="49" t="str">
        <f>IF(R22&lt;&gt;"",_xlfn.RANK.EQ(R22,R9:R48,0),"")</f>
        <v/>
      </c>
      <c r="P22" s="24" t="str">
        <f>IF(K22="","",VLOOKUP(L22,G9:J48,2,0))</f>
        <v/>
      </c>
      <c r="Q22" s="24" t="str">
        <f>IF(K22="","",VLOOKUP(P22,LISTAS!$F$5:$G$304,2,0))</f>
        <v/>
      </c>
      <c r="R22" s="38" t="str">
        <f>IF(K22="","",VLOOKUP(L22,G9:J48,4,0))</f>
        <v/>
      </c>
      <c r="S22" s="25" t="str">
        <f t="shared" si="6"/>
        <v/>
      </c>
      <c r="T22" s="25" t="str">
        <f t="shared" si="5"/>
        <v/>
      </c>
    </row>
    <row r="23" spans="2:20" s="5" customFormat="1" ht="18.75" customHeight="1" x14ac:dyDescent="0.3">
      <c r="B23" s="53"/>
      <c r="C23" s="53" t="str">
        <f>IF(B23="","",VLOOKUP(B23,LISTAS!$F$5:$I$304,2,0))</f>
        <v/>
      </c>
      <c r="D23" s="53" t="str">
        <f>IF(B23="","",VLOOKUP(B23,LISTAS!$F$5:$I$304,4,0))</f>
        <v/>
      </c>
      <c r="E23" s="54" t="s">
        <v>37</v>
      </c>
      <c r="G23" s="50" t="str">
        <f t="shared" si="0"/>
        <v/>
      </c>
      <c r="H23" s="34" t="str">
        <f t="shared" si="1"/>
        <v/>
      </c>
      <c r="I23" s="34" t="str">
        <f t="shared" si="2"/>
        <v/>
      </c>
      <c r="J23" s="50" t="str">
        <f t="shared" si="3"/>
        <v/>
      </c>
      <c r="K23" s="50" t="str">
        <f t="shared" si="4"/>
        <v/>
      </c>
      <c r="L23" s="50" t="str">
        <f>IF(K23="","",LARGE(K9:K48,M23))</f>
        <v/>
      </c>
      <c r="M23" s="51">
        <v>15</v>
      </c>
      <c r="N23" s="28"/>
      <c r="O23" s="49" t="str">
        <f>IF(R23&lt;&gt;"",_xlfn.RANK.EQ(R23,R9:R48,0),"")</f>
        <v/>
      </c>
      <c r="P23" s="24" t="str">
        <f>IF(K23="","",VLOOKUP(L23,G9:J48,2,0))</f>
        <v/>
      </c>
      <c r="Q23" s="24" t="str">
        <f>IF(K23="","",VLOOKUP(P23,LISTAS!$F$5:$G$304,2,0))</f>
        <v/>
      </c>
      <c r="R23" s="38" t="str">
        <f>IF(K23="","",VLOOKUP(L23,G9:J48,4,0))</f>
        <v/>
      </c>
      <c r="S23" s="25" t="str">
        <f t="shared" si="6"/>
        <v/>
      </c>
      <c r="T23" s="25" t="str">
        <f t="shared" si="5"/>
        <v/>
      </c>
    </row>
    <row r="24" spans="2:20" s="5" customFormat="1" ht="18.75" customHeight="1" x14ac:dyDescent="0.3">
      <c r="B24" s="53"/>
      <c r="C24" s="53" t="str">
        <f>IF(B24="","",VLOOKUP(B24,LISTAS!$F$5:$I$304,2,0))</f>
        <v/>
      </c>
      <c r="D24" s="53" t="str">
        <f>IF(B24="","",VLOOKUP(B24,LISTAS!$F$5:$I$304,4,0))</f>
        <v/>
      </c>
      <c r="E24" s="54" t="s">
        <v>37</v>
      </c>
      <c r="G24" s="50" t="str">
        <f t="shared" si="0"/>
        <v/>
      </c>
      <c r="H24" s="34" t="str">
        <f t="shared" si="1"/>
        <v/>
      </c>
      <c r="I24" s="34" t="str">
        <f t="shared" si="2"/>
        <v/>
      </c>
      <c r="J24" s="50" t="str">
        <f t="shared" si="3"/>
        <v/>
      </c>
      <c r="K24" s="50" t="str">
        <f t="shared" si="4"/>
        <v/>
      </c>
      <c r="L24" s="50" t="str">
        <f>IF(K24="","",LARGE(K9:K48,M24))</f>
        <v/>
      </c>
      <c r="M24" s="51">
        <v>16</v>
      </c>
      <c r="N24" s="28"/>
      <c r="O24" s="49" t="str">
        <f>IF(R24&lt;&gt;"",_xlfn.RANK.EQ(R24,R9:R48,0),"")</f>
        <v/>
      </c>
      <c r="P24" s="24" t="str">
        <f>IF(K24="","",VLOOKUP(L24,G9:J48,2,0))</f>
        <v/>
      </c>
      <c r="Q24" s="24" t="str">
        <f>IF(K24="","",VLOOKUP(P24,LISTAS!$F$5:$G$304,2,0))</f>
        <v/>
      </c>
      <c r="R24" s="38" t="str">
        <f>IF(K24="","",VLOOKUP(L24,G9:J48,4,0))</f>
        <v/>
      </c>
      <c r="S24" s="25" t="str">
        <f t="shared" si="6"/>
        <v/>
      </c>
      <c r="T24" s="25" t="str">
        <f t="shared" si="5"/>
        <v/>
      </c>
    </row>
    <row r="25" spans="2:20" s="5" customFormat="1" ht="18.75" customHeight="1" x14ac:dyDescent="0.3">
      <c r="B25" s="53"/>
      <c r="C25" s="53" t="str">
        <f>IF(B25="","",VLOOKUP(B25,LISTAS!$F$5:$I$304,2,0))</f>
        <v/>
      </c>
      <c r="D25" s="53" t="str">
        <f>IF(B25="","",VLOOKUP(B25,LISTAS!$F$5:$I$304,4,0))</f>
        <v/>
      </c>
      <c r="E25" s="54" t="s">
        <v>37</v>
      </c>
      <c r="G25" s="50" t="str">
        <f t="shared" si="0"/>
        <v/>
      </c>
      <c r="H25" s="34" t="str">
        <f t="shared" si="1"/>
        <v/>
      </c>
      <c r="I25" s="34" t="str">
        <f t="shared" si="2"/>
        <v/>
      </c>
      <c r="J25" s="50" t="str">
        <f t="shared" si="3"/>
        <v/>
      </c>
      <c r="K25" s="50" t="str">
        <f t="shared" si="4"/>
        <v/>
      </c>
      <c r="L25" s="50" t="str">
        <f>IF(K25="","",LARGE(K9:K48,M25))</f>
        <v/>
      </c>
      <c r="M25" s="51">
        <v>17</v>
      </c>
      <c r="N25" s="28"/>
      <c r="O25" s="49" t="str">
        <f>IF(R25&lt;&gt;"",_xlfn.RANK.EQ(R25,R9:R48,0),"")</f>
        <v/>
      </c>
      <c r="P25" s="24" t="str">
        <f>IF(K25="","",VLOOKUP(L25,G9:J48,2,0))</f>
        <v/>
      </c>
      <c r="Q25" s="24" t="str">
        <f>IF(K25="","",VLOOKUP(P25,LISTAS!$F$5:$G$304,2,0))</f>
        <v/>
      </c>
      <c r="R25" s="38" t="str">
        <f>IF(K25="","",VLOOKUP(L25,G9:J48,4,0))</f>
        <v/>
      </c>
      <c r="S25" s="25" t="str">
        <f t="shared" si="6"/>
        <v/>
      </c>
      <c r="T25" s="25" t="str">
        <f t="shared" si="5"/>
        <v/>
      </c>
    </row>
    <row r="26" spans="2:20" s="5" customFormat="1" ht="18.75" customHeight="1" x14ac:dyDescent="0.3">
      <c r="B26" s="53"/>
      <c r="C26" s="53" t="str">
        <f>IF(B26="","",VLOOKUP(B26,LISTAS!$F$5:$I$304,2,0))</f>
        <v/>
      </c>
      <c r="D26" s="53" t="str">
        <f>IF(B26="","",VLOOKUP(B26,LISTAS!$F$5:$I$304,4,0))</f>
        <v/>
      </c>
      <c r="E26" s="54" t="s">
        <v>37</v>
      </c>
      <c r="G26" s="50" t="str">
        <f t="shared" si="0"/>
        <v/>
      </c>
      <c r="H26" s="34" t="str">
        <f t="shared" si="1"/>
        <v/>
      </c>
      <c r="I26" s="34" t="str">
        <f t="shared" si="2"/>
        <v/>
      </c>
      <c r="J26" s="50" t="str">
        <f t="shared" si="3"/>
        <v/>
      </c>
      <c r="K26" s="50" t="str">
        <f t="shared" si="4"/>
        <v/>
      </c>
      <c r="L26" s="50" t="str">
        <f>IF(K26="","",LARGE(K9:K48,M26))</f>
        <v/>
      </c>
      <c r="M26" s="51">
        <v>18</v>
      </c>
      <c r="N26" s="28"/>
      <c r="O26" s="49" t="str">
        <f>IF(R26&lt;&gt;"",_xlfn.RANK.EQ(R26,R9:R48,0),"")</f>
        <v/>
      </c>
      <c r="P26" s="24" t="str">
        <f>IF(K26="","",VLOOKUP(L26,G9:J48,2,0))</f>
        <v/>
      </c>
      <c r="Q26" s="24" t="str">
        <f>IF(K26="","",VLOOKUP(P26,LISTAS!$F$5:$G$304,2,0))</f>
        <v/>
      </c>
      <c r="R26" s="38" t="str">
        <f>IF(K26="","",VLOOKUP(L26,G9:J48,4,0))</f>
        <v/>
      </c>
      <c r="S26" s="25" t="str">
        <f t="shared" si="6"/>
        <v/>
      </c>
      <c r="T26" s="25" t="str">
        <f t="shared" si="5"/>
        <v/>
      </c>
    </row>
    <row r="27" spans="2:20" s="5" customFormat="1" ht="18.75" customHeight="1" x14ac:dyDescent="0.3">
      <c r="B27" s="53"/>
      <c r="C27" s="53" t="str">
        <f>IF(B27="","",VLOOKUP(B27,LISTAS!$F$5:$I$304,2,0))</f>
        <v/>
      </c>
      <c r="D27" s="53" t="str">
        <f>IF(B27="","",VLOOKUP(B27,LISTAS!$F$5:$I$304,4,0))</f>
        <v/>
      </c>
      <c r="E27" s="54" t="s">
        <v>37</v>
      </c>
      <c r="G27" s="50" t="str">
        <f t="shared" si="0"/>
        <v/>
      </c>
      <c r="H27" s="34" t="str">
        <f t="shared" si="1"/>
        <v/>
      </c>
      <c r="I27" s="34" t="str">
        <f t="shared" si="2"/>
        <v/>
      </c>
      <c r="J27" s="50" t="str">
        <f t="shared" si="3"/>
        <v/>
      </c>
      <c r="K27" s="50" t="str">
        <f t="shared" si="4"/>
        <v/>
      </c>
      <c r="L27" s="50" t="str">
        <f>IF(K27="","",LARGE(K9:K48,M27))</f>
        <v/>
      </c>
      <c r="M27" s="51">
        <v>19</v>
      </c>
      <c r="N27" s="28"/>
      <c r="O27" s="49" t="str">
        <f>IF(R27&lt;&gt;"",_xlfn.RANK.EQ(R27,R9:R48,0),"")</f>
        <v/>
      </c>
      <c r="P27" s="24" t="str">
        <f>IF(K27="","",VLOOKUP(L27,G9:J48,2,0))</f>
        <v/>
      </c>
      <c r="Q27" s="24" t="str">
        <f>IF(K27="","",VLOOKUP(P27,LISTAS!$F$5:$G$304,2,0))</f>
        <v/>
      </c>
      <c r="R27" s="38" t="str">
        <f>IF(K27="","",VLOOKUP(L27,G9:J48,4,0))</f>
        <v/>
      </c>
      <c r="S27" s="25" t="str">
        <f t="shared" si="6"/>
        <v/>
      </c>
      <c r="T27" s="25" t="str">
        <f t="shared" si="5"/>
        <v/>
      </c>
    </row>
    <row r="28" spans="2:20" s="5" customFormat="1" ht="18.75" customHeight="1" x14ac:dyDescent="0.3">
      <c r="B28" s="53"/>
      <c r="C28" s="53" t="str">
        <f>IF(B28="","",VLOOKUP(B28,LISTAS!$F$5:$I$304,2,0))</f>
        <v/>
      </c>
      <c r="D28" s="53" t="str">
        <f>IF(B28="","",VLOOKUP(B28,LISTAS!$F$5:$I$304,4,0))</f>
        <v/>
      </c>
      <c r="E28" s="54" t="s">
        <v>37</v>
      </c>
      <c r="G28" s="50" t="str">
        <f t="shared" si="0"/>
        <v/>
      </c>
      <c r="H28" s="34" t="str">
        <f t="shared" si="1"/>
        <v/>
      </c>
      <c r="I28" s="34" t="str">
        <f t="shared" si="2"/>
        <v/>
      </c>
      <c r="J28" s="50" t="str">
        <f t="shared" si="3"/>
        <v/>
      </c>
      <c r="K28" s="50" t="str">
        <f t="shared" si="4"/>
        <v/>
      </c>
      <c r="L28" s="50" t="str">
        <f>IF(K28="","",LARGE(K9:K48,M28))</f>
        <v/>
      </c>
      <c r="M28" s="51">
        <v>20</v>
      </c>
      <c r="N28" s="28"/>
      <c r="O28" s="49" t="str">
        <f>IF(R28&lt;&gt;"",_xlfn.RANK.EQ(R28,R9:R48,0),"")</f>
        <v/>
      </c>
      <c r="P28" s="24" t="str">
        <f>IF(K28="","",VLOOKUP(L28,G9:J48,2,0))</f>
        <v/>
      </c>
      <c r="Q28" s="24" t="str">
        <f>IF(K28="","",VLOOKUP(P28,LISTAS!$F$5:$G$304,2,0))</f>
        <v/>
      </c>
      <c r="R28" s="38" t="str">
        <f>IF(K28="","",VLOOKUP(L28,G9:J48,4,0))</f>
        <v/>
      </c>
      <c r="S28" s="25" t="str">
        <f t="shared" si="6"/>
        <v/>
      </c>
      <c r="T28" s="25" t="str">
        <f t="shared" si="5"/>
        <v/>
      </c>
    </row>
    <row r="29" spans="2:20" s="5" customFormat="1" ht="18.75" customHeight="1" x14ac:dyDescent="0.3">
      <c r="B29" s="53"/>
      <c r="C29" s="53" t="str">
        <f>IF(B29="","",VLOOKUP(B29,LISTAS!$F$5:$I$304,2,0))</f>
        <v/>
      </c>
      <c r="D29" s="53" t="str">
        <f>IF(B29="","",VLOOKUP(B29,LISTAS!$F$5:$I$304,4,0))</f>
        <v/>
      </c>
      <c r="E29" s="54" t="s">
        <v>37</v>
      </c>
      <c r="G29" s="50" t="str">
        <f t="shared" si="0"/>
        <v/>
      </c>
      <c r="H29" s="34" t="str">
        <f t="shared" si="1"/>
        <v/>
      </c>
      <c r="I29" s="34" t="str">
        <f t="shared" si="2"/>
        <v/>
      </c>
      <c r="J29" s="50" t="str">
        <f t="shared" si="3"/>
        <v/>
      </c>
      <c r="K29" s="50" t="str">
        <f t="shared" si="4"/>
        <v/>
      </c>
      <c r="L29" s="50" t="str">
        <f>IF(K29="","",LARGE(K9:K48,M29))</f>
        <v/>
      </c>
      <c r="M29" s="51">
        <v>21</v>
      </c>
      <c r="N29" s="28"/>
      <c r="O29" s="49" t="str">
        <f>IF(R29&lt;&gt;"",_xlfn.RANK.EQ(R29,R9:R48,0),"")</f>
        <v/>
      </c>
      <c r="P29" s="24" t="str">
        <f>IF(K29="","",VLOOKUP(L29,G9:J48,2,0))</f>
        <v/>
      </c>
      <c r="Q29" s="24" t="str">
        <f>IF(K29="","",VLOOKUP(P29,LISTAS!$F$5:$G$304,2,0))</f>
        <v/>
      </c>
      <c r="R29" s="38" t="str">
        <f>IF(K29="","",VLOOKUP(L29,G9:J48,4,0))</f>
        <v/>
      </c>
      <c r="S29" s="25" t="str">
        <f t="shared" si="6"/>
        <v/>
      </c>
      <c r="T29" s="25" t="str">
        <f t="shared" si="5"/>
        <v/>
      </c>
    </row>
    <row r="30" spans="2:20" s="5" customFormat="1" ht="18.75" customHeight="1" x14ac:dyDescent="0.3">
      <c r="B30" s="53"/>
      <c r="C30" s="53" t="str">
        <f>IF(B30="","",VLOOKUP(B30,LISTAS!$F$5:$I$304,2,0))</f>
        <v/>
      </c>
      <c r="D30" s="53" t="str">
        <f>IF(B30="","",VLOOKUP(B30,LISTAS!$F$5:$I$304,4,0))</f>
        <v/>
      </c>
      <c r="E30" s="54" t="s">
        <v>37</v>
      </c>
      <c r="G30" s="50" t="str">
        <f t="shared" si="0"/>
        <v/>
      </c>
      <c r="H30" s="34" t="str">
        <f t="shared" si="1"/>
        <v/>
      </c>
      <c r="I30" s="34" t="str">
        <f t="shared" si="2"/>
        <v/>
      </c>
      <c r="J30" s="50" t="str">
        <f t="shared" si="3"/>
        <v/>
      </c>
      <c r="K30" s="50" t="str">
        <f t="shared" si="4"/>
        <v/>
      </c>
      <c r="L30" s="50" t="str">
        <f>IF(K30="","",LARGE(K9:K48,M30))</f>
        <v/>
      </c>
      <c r="M30" s="51">
        <v>22</v>
      </c>
      <c r="N30" s="28"/>
      <c r="O30" s="49" t="str">
        <f>IF(R30&lt;&gt;"",_xlfn.RANK.EQ(R30,R9:R48,0),"")</f>
        <v/>
      </c>
      <c r="P30" s="24" t="str">
        <f>IF(K30="","",VLOOKUP(L30,G9:J48,2,0))</f>
        <v/>
      </c>
      <c r="Q30" s="24" t="str">
        <f>IF(K30="","",VLOOKUP(P30,LISTAS!$F$5:$G$304,2,0))</f>
        <v/>
      </c>
      <c r="R30" s="38" t="str">
        <f>IF(K30="","",VLOOKUP(L30,G9:J48,4,0))</f>
        <v/>
      </c>
      <c r="S30" s="25" t="str">
        <f t="shared" si="6"/>
        <v/>
      </c>
      <c r="T30" s="25" t="str">
        <f t="shared" si="5"/>
        <v/>
      </c>
    </row>
    <row r="31" spans="2:20" s="5" customFormat="1" ht="18.75" customHeight="1" x14ac:dyDescent="0.3">
      <c r="B31" s="53"/>
      <c r="C31" s="53" t="str">
        <f>IF(B31="","",VLOOKUP(B31,LISTAS!$F$5:$I$304,2,0))</f>
        <v/>
      </c>
      <c r="D31" s="53" t="str">
        <f>IF(B31="","",VLOOKUP(B31,LISTAS!$F$5:$I$304,4,0))</f>
        <v/>
      </c>
      <c r="E31" s="54" t="s">
        <v>37</v>
      </c>
      <c r="G31" s="50" t="str">
        <f t="shared" si="0"/>
        <v/>
      </c>
      <c r="H31" s="34" t="str">
        <f t="shared" si="1"/>
        <v/>
      </c>
      <c r="I31" s="34" t="str">
        <f t="shared" si="2"/>
        <v/>
      </c>
      <c r="J31" s="50" t="str">
        <f t="shared" si="3"/>
        <v/>
      </c>
      <c r="K31" s="50" t="str">
        <f t="shared" si="4"/>
        <v/>
      </c>
      <c r="L31" s="50" t="str">
        <f>IF(K31="","",LARGE(K9:K48,M31))</f>
        <v/>
      </c>
      <c r="M31" s="51">
        <v>23</v>
      </c>
      <c r="N31" s="28"/>
      <c r="O31" s="49" t="str">
        <f>IF(R31&lt;&gt;"",_xlfn.RANK.EQ(R31,R9:R48,0),"")</f>
        <v/>
      </c>
      <c r="P31" s="24" t="str">
        <f>IF(K31="","",VLOOKUP(L31,G9:J48,2,0))</f>
        <v/>
      </c>
      <c r="Q31" s="24" t="str">
        <f>IF(K31="","",VLOOKUP(P31,LISTAS!$F$5:$G$304,2,0))</f>
        <v/>
      </c>
      <c r="R31" s="38" t="str">
        <f>IF(K31="","",VLOOKUP(L31,G9:J48,4,0))</f>
        <v/>
      </c>
      <c r="S31" s="25" t="str">
        <f t="shared" si="6"/>
        <v/>
      </c>
      <c r="T31" s="25" t="str">
        <f t="shared" si="5"/>
        <v/>
      </c>
    </row>
    <row r="32" spans="2:20" s="5" customFormat="1" ht="18.75" customHeight="1" x14ac:dyDescent="0.3">
      <c r="B32" s="53"/>
      <c r="C32" s="53" t="str">
        <f>IF(B32="","",VLOOKUP(B32,LISTAS!$F$5:$I$304,2,0))</f>
        <v/>
      </c>
      <c r="D32" s="53" t="str">
        <f>IF(B32="","",VLOOKUP(B32,LISTAS!$F$5:$I$304,4,0))</f>
        <v/>
      </c>
      <c r="E32" s="54" t="s">
        <v>37</v>
      </c>
      <c r="G32" s="50" t="str">
        <f t="shared" si="0"/>
        <v/>
      </c>
      <c r="H32" s="34" t="str">
        <f t="shared" si="1"/>
        <v/>
      </c>
      <c r="I32" s="34" t="str">
        <f t="shared" si="2"/>
        <v/>
      </c>
      <c r="J32" s="50" t="str">
        <f t="shared" si="3"/>
        <v/>
      </c>
      <c r="K32" s="50" t="str">
        <f t="shared" si="4"/>
        <v/>
      </c>
      <c r="L32" s="50" t="str">
        <f>IF(K32="","",LARGE(K9:K48,M32))</f>
        <v/>
      </c>
      <c r="M32" s="51">
        <v>24</v>
      </c>
      <c r="N32" s="28"/>
      <c r="O32" s="49" t="str">
        <f>IF(R32&lt;&gt;"",_xlfn.RANK.EQ(R32,R9:R48,0),"")</f>
        <v/>
      </c>
      <c r="P32" s="24" t="str">
        <f>IF(K32="","",VLOOKUP(L32,G9:J48,2,0))</f>
        <v/>
      </c>
      <c r="Q32" s="24" t="str">
        <f>IF(K32="","",VLOOKUP(P32,LISTAS!$F$5:$G$304,2,0))</f>
        <v/>
      </c>
      <c r="R32" s="38" t="str">
        <f>IF(K32="","",VLOOKUP(L32,G9:J48,4,0))</f>
        <v/>
      </c>
      <c r="S32" s="25" t="str">
        <f t="shared" si="6"/>
        <v/>
      </c>
      <c r="T32" s="25" t="str">
        <f t="shared" si="5"/>
        <v/>
      </c>
    </row>
    <row r="33" spans="2:20" s="5" customFormat="1" ht="18.75" customHeight="1" x14ac:dyDescent="0.3">
      <c r="B33" s="53"/>
      <c r="C33" s="53" t="str">
        <f>IF(B33="","",VLOOKUP(B33,LISTAS!$F$5:$I$304,2,0))</f>
        <v/>
      </c>
      <c r="D33" s="53" t="str">
        <f>IF(B33="","",VLOOKUP(B33,LISTAS!$F$5:$I$304,4,0))</f>
        <v/>
      </c>
      <c r="E33" s="54" t="s">
        <v>37</v>
      </c>
      <c r="G33" s="50" t="str">
        <f t="shared" si="0"/>
        <v/>
      </c>
      <c r="H33" s="34" t="str">
        <f t="shared" si="1"/>
        <v/>
      </c>
      <c r="I33" s="34" t="str">
        <f t="shared" si="2"/>
        <v/>
      </c>
      <c r="J33" s="50" t="str">
        <f t="shared" si="3"/>
        <v/>
      </c>
      <c r="K33" s="50" t="str">
        <f t="shared" si="4"/>
        <v/>
      </c>
      <c r="L33" s="50" t="str">
        <f>IF(K33="","",LARGE(K9:K48,M33))</f>
        <v/>
      </c>
      <c r="M33" s="51">
        <v>25</v>
      </c>
      <c r="N33" s="28"/>
      <c r="O33" s="49" t="str">
        <f>IF(R33&lt;&gt;"",_xlfn.RANK.EQ(R33,R9:R48,0),"")</f>
        <v/>
      </c>
      <c r="P33" s="24" t="str">
        <f>IF(K33="","",VLOOKUP(L33,G9:J48,2,0))</f>
        <v/>
      </c>
      <c r="Q33" s="24" t="str">
        <f>IF(K33="","",VLOOKUP(P33,LISTAS!$F$5:$G$304,2,0))</f>
        <v/>
      </c>
      <c r="R33" s="38" t="str">
        <f>IF(K33="","",VLOOKUP(L33,G9:J48,4,0))</f>
        <v/>
      </c>
      <c r="S33" s="25" t="str">
        <f t="shared" si="6"/>
        <v/>
      </c>
      <c r="T33" s="25" t="str">
        <f t="shared" si="5"/>
        <v/>
      </c>
    </row>
    <row r="34" spans="2:20" s="5" customFormat="1" ht="18.75" customHeight="1" x14ac:dyDescent="0.3">
      <c r="B34" s="53"/>
      <c r="C34" s="53" t="str">
        <f>IF(B34="","",VLOOKUP(B34,LISTAS!$F$5:$I$304,2,0))</f>
        <v/>
      </c>
      <c r="D34" s="53" t="str">
        <f>IF(B34="","",VLOOKUP(B34,LISTAS!$F$5:$I$304,4,0))</f>
        <v/>
      </c>
      <c r="E34" s="54" t="s">
        <v>37</v>
      </c>
      <c r="G34" s="50" t="str">
        <f t="shared" si="0"/>
        <v/>
      </c>
      <c r="H34" s="34" t="str">
        <f t="shared" si="1"/>
        <v/>
      </c>
      <c r="I34" s="34" t="str">
        <f t="shared" si="2"/>
        <v/>
      </c>
      <c r="J34" s="50" t="str">
        <f t="shared" si="3"/>
        <v/>
      </c>
      <c r="K34" s="50" t="str">
        <f t="shared" si="4"/>
        <v/>
      </c>
      <c r="L34" s="50" t="str">
        <f>IF(K34="","",LARGE(K9:K48,M34))</f>
        <v/>
      </c>
      <c r="M34" s="51">
        <v>26</v>
      </c>
      <c r="N34" s="28"/>
      <c r="O34" s="49" t="str">
        <f>IF(R34&lt;&gt;"",_xlfn.RANK.EQ(R34,R9:R48,0),"")</f>
        <v/>
      </c>
      <c r="P34" s="24" t="str">
        <f>IF(K34="","",VLOOKUP(L34,G9:J48,2,0))</f>
        <v/>
      </c>
      <c r="Q34" s="24" t="str">
        <f>IF(K34="","",VLOOKUP(P34,LISTAS!$F$5:$G$304,2,0))</f>
        <v/>
      </c>
      <c r="R34" s="38" t="str">
        <f>IF(K34="","",VLOOKUP(L34,G9:J48,4,0))</f>
        <v/>
      </c>
      <c r="S34" s="25" t="str">
        <f t="shared" si="6"/>
        <v/>
      </c>
      <c r="T34" s="25" t="str">
        <f t="shared" si="5"/>
        <v/>
      </c>
    </row>
    <row r="35" spans="2:20" s="5" customFormat="1" ht="18.75" customHeight="1" x14ac:dyDescent="0.3">
      <c r="B35" s="53"/>
      <c r="C35" s="53" t="str">
        <f>IF(B35="","",VLOOKUP(B35,LISTAS!$F$5:$I$304,2,0))</f>
        <v/>
      </c>
      <c r="D35" s="53" t="str">
        <f>IF(B35="","",VLOOKUP(B35,LISTAS!$F$5:$I$304,4,0))</f>
        <v/>
      </c>
      <c r="E35" s="54" t="s">
        <v>37</v>
      </c>
      <c r="G35" s="50" t="str">
        <f t="shared" si="0"/>
        <v/>
      </c>
      <c r="H35" s="34" t="str">
        <f t="shared" si="1"/>
        <v/>
      </c>
      <c r="I35" s="34" t="str">
        <f t="shared" si="2"/>
        <v/>
      </c>
      <c r="J35" s="50" t="str">
        <f t="shared" si="3"/>
        <v/>
      </c>
      <c r="K35" s="50" t="str">
        <f t="shared" si="4"/>
        <v/>
      </c>
      <c r="L35" s="50" t="str">
        <f>IF(K35="","",LARGE(K9:K48,M35))</f>
        <v/>
      </c>
      <c r="M35" s="51">
        <v>27</v>
      </c>
      <c r="N35" s="28"/>
      <c r="O35" s="49" t="str">
        <f>IF(R35&lt;&gt;"",_xlfn.RANK.EQ(R35,R9:R48,0),"")</f>
        <v/>
      </c>
      <c r="P35" s="24" t="str">
        <f>IF(K35="","",VLOOKUP(L35,G9:J48,2,0))</f>
        <v/>
      </c>
      <c r="Q35" s="24" t="str">
        <f>IF(K35="","",VLOOKUP(P35,LISTAS!$F$5:$G$304,2,0))</f>
        <v/>
      </c>
      <c r="R35" s="38" t="str">
        <f>IF(K35="","",VLOOKUP(L35,G9:J48,4,0))</f>
        <v/>
      </c>
      <c r="S35" s="25" t="str">
        <f t="shared" si="6"/>
        <v/>
      </c>
      <c r="T35" s="25" t="str">
        <f t="shared" si="5"/>
        <v/>
      </c>
    </row>
    <row r="36" spans="2:20" s="5" customFormat="1" ht="18.75" customHeight="1" x14ac:dyDescent="0.3">
      <c r="B36" s="53"/>
      <c r="C36" s="53" t="str">
        <f>IF(B36="","",VLOOKUP(B36,LISTAS!$F$5:$I$304,2,0))</f>
        <v/>
      </c>
      <c r="D36" s="53" t="str">
        <f>IF(B36="","",VLOOKUP(B36,LISTAS!$F$5:$I$304,4,0))</f>
        <v/>
      </c>
      <c r="E36" s="54" t="s">
        <v>37</v>
      </c>
      <c r="G36" s="50" t="str">
        <f t="shared" si="0"/>
        <v/>
      </c>
      <c r="H36" s="34" t="str">
        <f t="shared" si="1"/>
        <v/>
      </c>
      <c r="I36" s="34" t="str">
        <f t="shared" si="2"/>
        <v/>
      </c>
      <c r="J36" s="50" t="str">
        <f t="shared" si="3"/>
        <v/>
      </c>
      <c r="K36" s="50" t="str">
        <f t="shared" si="4"/>
        <v/>
      </c>
      <c r="L36" s="50" t="str">
        <f>IF(K36="","",LARGE(K9:K48,M36))</f>
        <v/>
      </c>
      <c r="M36" s="51">
        <v>28</v>
      </c>
      <c r="N36" s="28"/>
      <c r="O36" s="49" t="str">
        <f>IF(R36&lt;&gt;"",_xlfn.RANK.EQ(R36,R9:R48,0),"")</f>
        <v/>
      </c>
      <c r="P36" s="24" t="str">
        <f>IF(K36="","",VLOOKUP(L36,G9:J48,2,0))</f>
        <v/>
      </c>
      <c r="Q36" s="24" t="str">
        <f>IF(K36="","",VLOOKUP(P36,LISTAS!$F$5:$G$304,2,0))</f>
        <v/>
      </c>
      <c r="R36" s="38" t="str">
        <f>IF(K36="","",VLOOKUP(L36,G9:J48,4,0))</f>
        <v/>
      </c>
      <c r="S36" s="25" t="str">
        <f t="shared" si="6"/>
        <v/>
      </c>
      <c r="T36" s="25" t="str">
        <f t="shared" si="5"/>
        <v/>
      </c>
    </row>
    <row r="37" spans="2:20" s="5" customFormat="1" ht="18.75" customHeight="1" x14ac:dyDescent="0.3">
      <c r="B37" s="53"/>
      <c r="C37" s="53" t="str">
        <f>IF(B37="","",VLOOKUP(B37,LISTAS!$F$5:$I$304,2,0))</f>
        <v/>
      </c>
      <c r="D37" s="53" t="str">
        <f>IF(B37="","",VLOOKUP(B37,LISTAS!$F$5:$I$304,4,0))</f>
        <v/>
      </c>
      <c r="E37" s="54" t="s">
        <v>37</v>
      </c>
      <c r="G37" s="50" t="str">
        <f t="shared" si="0"/>
        <v/>
      </c>
      <c r="H37" s="34" t="str">
        <f t="shared" si="1"/>
        <v/>
      </c>
      <c r="I37" s="34" t="str">
        <f t="shared" si="2"/>
        <v/>
      </c>
      <c r="J37" s="50" t="str">
        <f t="shared" si="3"/>
        <v/>
      </c>
      <c r="K37" s="50" t="str">
        <f t="shared" si="4"/>
        <v/>
      </c>
      <c r="L37" s="50" t="str">
        <f>IF(K37="","",LARGE(K9:K48,M37))</f>
        <v/>
      </c>
      <c r="M37" s="51">
        <v>29</v>
      </c>
      <c r="N37" s="28"/>
      <c r="O37" s="49" t="str">
        <f>IF(R37&lt;&gt;"",_xlfn.RANK.EQ(R37,R9:R48,0),"")</f>
        <v/>
      </c>
      <c r="P37" s="24" t="str">
        <f>IF(K37="","",VLOOKUP(L37,G9:J48,2,0))</f>
        <v/>
      </c>
      <c r="Q37" s="24" t="str">
        <f>IF(K37="","",VLOOKUP(P37,LISTAS!$F$5:$G$304,2,0))</f>
        <v/>
      </c>
      <c r="R37" s="38" t="str">
        <f>IF(K37="","",VLOOKUP(L37,G9:J48,4,0))</f>
        <v/>
      </c>
      <c r="S37" s="25" t="str">
        <f t="shared" si="6"/>
        <v/>
      </c>
      <c r="T37" s="25" t="str">
        <f t="shared" si="5"/>
        <v/>
      </c>
    </row>
    <row r="38" spans="2:20" s="5" customFormat="1" ht="18.75" customHeight="1" x14ac:dyDescent="0.3">
      <c r="B38" s="53"/>
      <c r="C38" s="53" t="str">
        <f>IF(B38="","",VLOOKUP(B38,LISTAS!$F$5:$I$304,2,0))</f>
        <v/>
      </c>
      <c r="D38" s="53" t="str">
        <f>IF(B38="","",VLOOKUP(B38,LISTAS!$F$5:$I$304,4,0))</f>
        <v/>
      </c>
      <c r="E38" s="54" t="s">
        <v>37</v>
      </c>
      <c r="G38" s="50" t="str">
        <f t="shared" si="0"/>
        <v/>
      </c>
      <c r="H38" s="34" t="str">
        <f t="shared" si="1"/>
        <v/>
      </c>
      <c r="I38" s="34" t="str">
        <f t="shared" si="2"/>
        <v/>
      </c>
      <c r="J38" s="50" t="str">
        <f t="shared" si="3"/>
        <v/>
      </c>
      <c r="K38" s="50" t="str">
        <f t="shared" si="4"/>
        <v/>
      </c>
      <c r="L38" s="50" t="str">
        <f>IF(K38="","",LARGE(K9:K48,M38))</f>
        <v/>
      </c>
      <c r="M38" s="51">
        <v>30</v>
      </c>
      <c r="N38" s="28"/>
      <c r="O38" s="49" t="str">
        <f>IF(R38&lt;&gt;"",_xlfn.RANK.EQ(R38,R9:R48,0),"")</f>
        <v/>
      </c>
      <c r="P38" s="24" t="str">
        <f>IF(K38="","",VLOOKUP(L38,G9:J48,2,0))</f>
        <v/>
      </c>
      <c r="Q38" s="24" t="str">
        <f>IF(K38="","",VLOOKUP(P38,LISTAS!$F$5:$G$304,2,0))</f>
        <v/>
      </c>
      <c r="R38" s="38" t="str">
        <f>IF(K38="","",VLOOKUP(L38,G9:J48,4,0))</f>
        <v/>
      </c>
      <c r="S38" s="25" t="str">
        <f t="shared" si="6"/>
        <v/>
      </c>
      <c r="T38" s="25" t="str">
        <f t="shared" si="5"/>
        <v/>
      </c>
    </row>
    <row r="39" spans="2:20" s="5" customFormat="1" ht="18.75" customHeight="1" x14ac:dyDescent="0.3">
      <c r="B39" s="53"/>
      <c r="C39" s="53" t="str">
        <f>IF(B39="","",VLOOKUP(B39,LISTAS!$F$5:$I$304,2,0))</f>
        <v/>
      </c>
      <c r="D39" s="53" t="str">
        <f>IF(B39="","",VLOOKUP(B39,LISTAS!$F$5:$I$304,4,0))</f>
        <v/>
      </c>
      <c r="E39" s="54" t="s">
        <v>37</v>
      </c>
      <c r="G39" s="50" t="str">
        <f t="shared" si="0"/>
        <v/>
      </c>
      <c r="H39" s="34" t="str">
        <f t="shared" si="1"/>
        <v/>
      </c>
      <c r="I39" s="34" t="str">
        <f t="shared" si="2"/>
        <v/>
      </c>
      <c r="J39" s="50" t="str">
        <f t="shared" si="3"/>
        <v/>
      </c>
      <c r="K39" s="50" t="str">
        <f t="shared" si="4"/>
        <v/>
      </c>
      <c r="L39" s="50" t="str">
        <f>IF(K39="","",LARGE(K9:K48,M39))</f>
        <v/>
      </c>
      <c r="M39" s="51">
        <v>31</v>
      </c>
      <c r="N39" s="28"/>
      <c r="O39" s="49" t="str">
        <f>IF(R39&lt;&gt;"",_xlfn.RANK.EQ(R39,R9:R48,0),"")</f>
        <v/>
      </c>
      <c r="P39" s="24" t="str">
        <f>IF(K39="","",VLOOKUP(L39,G9:J48,2,0))</f>
        <v/>
      </c>
      <c r="Q39" s="24" t="str">
        <f>IF(K39="","",VLOOKUP(P39,LISTAS!$F$5:$G$304,2,0))</f>
        <v/>
      </c>
      <c r="R39" s="38" t="str">
        <f>IF(K39="","",VLOOKUP(L39,G9:J48,4,0))</f>
        <v/>
      </c>
      <c r="S39" s="25" t="str">
        <f t="shared" si="6"/>
        <v/>
      </c>
      <c r="T39" s="25" t="str">
        <f t="shared" si="5"/>
        <v/>
      </c>
    </row>
    <row r="40" spans="2:20" s="5" customFormat="1" ht="18.75" customHeight="1" x14ac:dyDescent="0.3">
      <c r="B40" s="53"/>
      <c r="C40" s="53" t="str">
        <f>IF(B40="","",VLOOKUP(B40,LISTAS!$F$5:$I$304,2,0))</f>
        <v/>
      </c>
      <c r="D40" s="53" t="str">
        <f>IF(B40="","",VLOOKUP(B40,LISTAS!$F$5:$I$304,4,0))</f>
        <v/>
      </c>
      <c r="E40" s="54" t="s">
        <v>37</v>
      </c>
      <c r="G40" s="50" t="str">
        <f t="shared" si="0"/>
        <v/>
      </c>
      <c r="H40" s="34" t="str">
        <f t="shared" si="1"/>
        <v/>
      </c>
      <c r="I40" s="34" t="str">
        <f t="shared" si="2"/>
        <v/>
      </c>
      <c r="J40" s="50" t="str">
        <f t="shared" si="3"/>
        <v/>
      </c>
      <c r="K40" s="50" t="str">
        <f t="shared" si="4"/>
        <v/>
      </c>
      <c r="L40" s="50" t="str">
        <f>IF(K40="","",LARGE(K9:K48,M40))</f>
        <v/>
      </c>
      <c r="M40" s="51">
        <v>32</v>
      </c>
      <c r="N40" s="28"/>
      <c r="O40" s="49" t="str">
        <f>IF(R40&lt;&gt;"",_xlfn.RANK.EQ(R40,R9:R48,0),"")</f>
        <v/>
      </c>
      <c r="P40" s="24" t="str">
        <f>IF(K40="","",VLOOKUP(L40,G9:J48,2,0))</f>
        <v/>
      </c>
      <c r="Q40" s="24" t="str">
        <f>IF(K40="","",VLOOKUP(P40,LISTAS!$F$5:$G$304,2,0))</f>
        <v/>
      </c>
      <c r="R40" s="38" t="str">
        <f>IF(K40="","",VLOOKUP(L40,G9:J48,4,0))</f>
        <v/>
      </c>
      <c r="S40" s="25" t="str">
        <f t="shared" si="6"/>
        <v/>
      </c>
      <c r="T40" s="25" t="str">
        <f t="shared" si="5"/>
        <v/>
      </c>
    </row>
    <row r="41" spans="2:20" s="5" customFormat="1" ht="18.75" customHeight="1" x14ac:dyDescent="0.3">
      <c r="B41" s="53"/>
      <c r="C41" s="53" t="str">
        <f>IF(B41="","",VLOOKUP(B41,LISTAS!$F$5:$I$304,2,0))</f>
        <v/>
      </c>
      <c r="D41" s="53" t="str">
        <f>IF(B41="","",VLOOKUP(B41,LISTAS!$F$5:$I$304,4,0))</f>
        <v/>
      </c>
      <c r="E41" s="54" t="s">
        <v>37</v>
      </c>
      <c r="G41" s="50" t="str">
        <f t="shared" si="0"/>
        <v/>
      </c>
      <c r="H41" s="34" t="str">
        <f t="shared" si="1"/>
        <v/>
      </c>
      <c r="I41" s="34" t="str">
        <f t="shared" si="2"/>
        <v/>
      </c>
      <c r="J41" s="50" t="str">
        <f t="shared" si="3"/>
        <v/>
      </c>
      <c r="K41" s="50" t="str">
        <f t="shared" si="4"/>
        <v/>
      </c>
      <c r="L41" s="50" t="str">
        <f>IF(K41="","",LARGE(K9:K48,M41))</f>
        <v/>
      </c>
      <c r="M41" s="51">
        <v>33</v>
      </c>
      <c r="N41" s="28"/>
      <c r="O41" s="49" t="str">
        <f>IF(R41&lt;&gt;"",_xlfn.RANK.EQ(R41,R9:R48,0),"")</f>
        <v/>
      </c>
      <c r="P41" s="24" t="str">
        <f>IF(K41="","",VLOOKUP(L41,G9:J48,2,0))</f>
        <v/>
      </c>
      <c r="Q41" s="24" t="str">
        <f>IF(K41="","",VLOOKUP(P41,LISTAS!$F$5:$G$304,2,0))</f>
        <v/>
      </c>
      <c r="R41" s="38" t="str">
        <f>IF(K41="","",VLOOKUP(L41,G9:J48,4,0))</f>
        <v/>
      </c>
      <c r="S41" s="25" t="str">
        <f t="shared" si="6"/>
        <v/>
      </c>
      <c r="T41" s="25" t="str">
        <f t="shared" si="5"/>
        <v/>
      </c>
    </row>
    <row r="42" spans="2:20" s="5" customFormat="1" ht="18.75" customHeight="1" x14ac:dyDescent="0.3">
      <c r="B42" s="53"/>
      <c r="C42" s="53" t="str">
        <f>IF(B42="","",VLOOKUP(B42,LISTAS!$F$5:$I$304,2,0))</f>
        <v/>
      </c>
      <c r="D42" s="53" t="str">
        <f>IF(B42="","",VLOOKUP(B42,LISTAS!$F$5:$I$304,4,0))</f>
        <v/>
      </c>
      <c r="E42" s="54" t="s">
        <v>37</v>
      </c>
      <c r="G42" s="50" t="str">
        <f t="shared" si="0"/>
        <v/>
      </c>
      <c r="H42" s="34" t="str">
        <f t="shared" si="1"/>
        <v/>
      </c>
      <c r="I42" s="34" t="str">
        <f t="shared" si="2"/>
        <v/>
      </c>
      <c r="J42" s="50" t="str">
        <f t="shared" si="3"/>
        <v/>
      </c>
      <c r="K42" s="50" t="str">
        <f t="shared" si="4"/>
        <v/>
      </c>
      <c r="L42" s="50" t="str">
        <f>IF(K42="","",LARGE(K9:K48,M42))</f>
        <v/>
      </c>
      <c r="M42" s="51">
        <v>34</v>
      </c>
      <c r="N42" s="28"/>
      <c r="O42" s="49" t="str">
        <f>IF(R42&lt;&gt;"",_xlfn.RANK.EQ(R42,R9:R48,0),"")</f>
        <v/>
      </c>
      <c r="P42" s="24" t="str">
        <f>IF(K42="","",VLOOKUP(L42,G9:J48,2,0))</f>
        <v/>
      </c>
      <c r="Q42" s="24" t="str">
        <f>IF(K42="","",VLOOKUP(P42,LISTAS!$F$5:$G$304,2,0))</f>
        <v/>
      </c>
      <c r="R42" s="38" t="str">
        <f>IF(K42="","",VLOOKUP(L42,G9:J48,4,0))</f>
        <v/>
      </c>
      <c r="S42" s="25" t="str">
        <f t="shared" si="6"/>
        <v/>
      </c>
      <c r="T42" s="25" t="str">
        <f t="shared" si="5"/>
        <v/>
      </c>
    </row>
    <row r="43" spans="2:20" s="5" customFormat="1" ht="18.75" customHeight="1" x14ac:dyDescent="0.3">
      <c r="B43" s="53"/>
      <c r="C43" s="53" t="str">
        <f>IF(B43="","",VLOOKUP(B43,LISTAS!$F$5:$I$304,2,0))</f>
        <v/>
      </c>
      <c r="D43" s="53" t="str">
        <f>IF(B43="","",VLOOKUP(B43,LISTAS!$F$5:$I$304,4,0))</f>
        <v/>
      </c>
      <c r="E43" s="54" t="s">
        <v>37</v>
      </c>
      <c r="G43" s="50" t="str">
        <f t="shared" si="0"/>
        <v/>
      </c>
      <c r="H43" s="34" t="str">
        <f t="shared" si="1"/>
        <v/>
      </c>
      <c r="I43" s="34" t="str">
        <f t="shared" si="2"/>
        <v/>
      </c>
      <c r="J43" s="50" t="str">
        <f t="shared" si="3"/>
        <v/>
      </c>
      <c r="K43" s="50" t="str">
        <f t="shared" si="4"/>
        <v/>
      </c>
      <c r="L43" s="50" t="str">
        <f>IF(K43="","",LARGE(K9:K48,M43))</f>
        <v/>
      </c>
      <c r="M43" s="51">
        <v>35</v>
      </c>
      <c r="N43" s="28"/>
      <c r="O43" s="49" t="str">
        <f>IF(R43&lt;&gt;"",_xlfn.RANK.EQ(R43,R9:R48,0),"")</f>
        <v/>
      </c>
      <c r="P43" s="24" t="str">
        <f>IF(K43="","",VLOOKUP(L43,G9:J48,2,0))</f>
        <v/>
      </c>
      <c r="Q43" s="24" t="str">
        <f>IF(K43="","",VLOOKUP(P43,LISTAS!$F$5:$G$304,2,0))</f>
        <v/>
      </c>
      <c r="R43" s="38" t="str">
        <f>IF(K43="","",VLOOKUP(L43,G9:J48,4,0))</f>
        <v/>
      </c>
      <c r="S43" s="25" t="str">
        <f t="shared" si="6"/>
        <v/>
      </c>
      <c r="T43" s="25" t="str">
        <f t="shared" si="5"/>
        <v/>
      </c>
    </row>
    <row r="44" spans="2:20" s="5" customFormat="1" ht="18.75" customHeight="1" x14ac:dyDescent="0.3">
      <c r="B44" s="53"/>
      <c r="C44" s="53" t="str">
        <f>IF(B44="","",VLOOKUP(B44,LISTAS!$F$5:$I$304,2,0))</f>
        <v/>
      </c>
      <c r="D44" s="53" t="str">
        <f>IF(B44="","",VLOOKUP(B44,LISTAS!$F$5:$I$304,4,0))</f>
        <v/>
      </c>
      <c r="E44" s="54" t="s">
        <v>37</v>
      </c>
      <c r="G44" s="50" t="str">
        <f t="shared" si="0"/>
        <v/>
      </c>
      <c r="H44" s="34" t="str">
        <f t="shared" si="1"/>
        <v/>
      </c>
      <c r="I44" s="34" t="str">
        <f t="shared" si="2"/>
        <v/>
      </c>
      <c r="J44" s="50" t="str">
        <f t="shared" si="3"/>
        <v/>
      </c>
      <c r="K44" s="50" t="str">
        <f t="shared" si="4"/>
        <v/>
      </c>
      <c r="L44" s="50" t="str">
        <f>IF(K44="","",LARGE(K9:K48,M44))</f>
        <v/>
      </c>
      <c r="M44" s="51">
        <v>36</v>
      </c>
      <c r="N44" s="28"/>
      <c r="O44" s="49" t="str">
        <f>IF(R44&lt;&gt;"",_xlfn.RANK.EQ(R44,R9:R48,0),"")</f>
        <v/>
      </c>
      <c r="P44" s="24" t="str">
        <f>IF(K44="","",VLOOKUP(L44,G9:J48,2,0))</f>
        <v/>
      </c>
      <c r="Q44" s="24" t="str">
        <f>IF(K44="","",VLOOKUP(P44,LISTAS!$F$5:$G$304,2,0))</f>
        <v/>
      </c>
      <c r="R44" s="38" t="str">
        <f>IF(K44="","",VLOOKUP(L44,G9:J48,4,0))</f>
        <v/>
      </c>
      <c r="S44" s="25" t="str">
        <f t="shared" si="6"/>
        <v/>
      </c>
      <c r="T44" s="25" t="str">
        <f t="shared" si="5"/>
        <v/>
      </c>
    </row>
    <row r="45" spans="2:20" s="5" customFormat="1" ht="18.75" customHeight="1" x14ac:dyDescent="0.3">
      <c r="B45" s="53"/>
      <c r="C45" s="53" t="str">
        <f>IF(B45="","",VLOOKUP(B45,LISTAS!$F$5:$I$304,2,0))</f>
        <v/>
      </c>
      <c r="D45" s="53" t="str">
        <f>IF(B45="","",VLOOKUP(B45,LISTAS!$F$5:$I$304,4,0))</f>
        <v/>
      </c>
      <c r="E45" s="54" t="s">
        <v>37</v>
      </c>
      <c r="G45" s="50" t="str">
        <f t="shared" si="0"/>
        <v/>
      </c>
      <c r="H45" s="34" t="str">
        <f t="shared" si="1"/>
        <v/>
      </c>
      <c r="I45" s="34" t="str">
        <f t="shared" si="2"/>
        <v/>
      </c>
      <c r="J45" s="50" t="str">
        <f t="shared" si="3"/>
        <v/>
      </c>
      <c r="K45" s="50" t="str">
        <f t="shared" si="4"/>
        <v/>
      </c>
      <c r="L45" s="50" t="str">
        <f>IF(K45="","",LARGE(K9:K48,M45))</f>
        <v/>
      </c>
      <c r="M45" s="51">
        <v>37</v>
      </c>
      <c r="N45" s="28"/>
      <c r="O45" s="49" t="str">
        <f>IF(R45&lt;&gt;"",_xlfn.RANK.EQ(R45,R9:R48,0),"")</f>
        <v/>
      </c>
      <c r="P45" s="24" t="str">
        <f>IF(K45="","",VLOOKUP(L45,G9:J48,2,0))</f>
        <v/>
      </c>
      <c r="Q45" s="24" t="str">
        <f>IF(K45="","",VLOOKUP(P45,LISTAS!$F$5:$G$304,2,0))</f>
        <v/>
      </c>
      <c r="R45" s="38" t="str">
        <f>IF(K45="","",VLOOKUP(L45,G9:J48,4,0))</f>
        <v/>
      </c>
      <c r="S45" s="25" t="str">
        <f t="shared" si="6"/>
        <v/>
      </c>
      <c r="T45" s="25" t="str">
        <f t="shared" si="5"/>
        <v/>
      </c>
    </row>
    <row r="46" spans="2:20" s="5" customFormat="1" ht="18.75" customHeight="1" x14ac:dyDescent="0.3">
      <c r="B46" s="53"/>
      <c r="C46" s="53" t="str">
        <f>IF(B46="","",VLOOKUP(B46,LISTAS!$F$5:$I$304,2,0))</f>
        <v/>
      </c>
      <c r="D46" s="53" t="str">
        <f>IF(B46="","",VLOOKUP(B46,LISTAS!$F$5:$I$304,4,0))</f>
        <v/>
      </c>
      <c r="E46" s="54" t="s">
        <v>37</v>
      </c>
      <c r="G46" s="50" t="str">
        <f t="shared" si="0"/>
        <v/>
      </c>
      <c r="H46" s="34" t="str">
        <f t="shared" si="1"/>
        <v/>
      </c>
      <c r="I46" s="34" t="str">
        <f t="shared" si="2"/>
        <v/>
      </c>
      <c r="J46" s="50" t="str">
        <f t="shared" si="3"/>
        <v/>
      </c>
      <c r="K46" s="50" t="str">
        <f t="shared" si="4"/>
        <v/>
      </c>
      <c r="L46" s="50" t="str">
        <f>IF(K46="","",LARGE(K9:K48,M46))</f>
        <v/>
      </c>
      <c r="M46" s="51">
        <v>38</v>
      </c>
      <c r="N46" s="28"/>
      <c r="O46" s="49" t="str">
        <f>IF(R46&lt;&gt;"",_xlfn.RANK.EQ(R46,R9:R48,0),"")</f>
        <v/>
      </c>
      <c r="P46" s="24" t="str">
        <f>IF(K46="","",VLOOKUP(L46,G9:J48,2,0))</f>
        <v/>
      </c>
      <c r="Q46" s="24" t="str">
        <f>IF(K46="","",VLOOKUP(P46,LISTAS!$F$5:$G$304,2,0))</f>
        <v/>
      </c>
      <c r="R46" s="38" t="str">
        <f>IF(K46="","",VLOOKUP(L46,G9:J48,4,0))</f>
        <v/>
      </c>
      <c r="S46" s="25" t="str">
        <f t="shared" si="6"/>
        <v/>
      </c>
      <c r="T46" s="25" t="str">
        <f t="shared" si="5"/>
        <v/>
      </c>
    </row>
    <row r="47" spans="2:20" s="5" customFormat="1" ht="18.75" customHeight="1" x14ac:dyDescent="0.3">
      <c r="B47" s="53"/>
      <c r="C47" s="53" t="str">
        <f>IF(B47="","",VLOOKUP(B47,LISTAS!$F$5:$I$304,2,0))</f>
        <v/>
      </c>
      <c r="D47" s="53" t="str">
        <f>IF(B47="","",VLOOKUP(B47,LISTAS!$F$5:$I$304,4,0))</f>
        <v/>
      </c>
      <c r="E47" s="54" t="s">
        <v>37</v>
      </c>
      <c r="G47" s="50" t="str">
        <f t="shared" si="0"/>
        <v/>
      </c>
      <c r="H47" s="34" t="str">
        <f t="shared" si="1"/>
        <v/>
      </c>
      <c r="I47" s="34" t="str">
        <f t="shared" si="2"/>
        <v/>
      </c>
      <c r="J47" s="50" t="str">
        <f t="shared" si="3"/>
        <v/>
      </c>
      <c r="K47" s="50" t="str">
        <f t="shared" si="4"/>
        <v/>
      </c>
      <c r="L47" s="50" t="str">
        <f>IF(K47="","",LARGE(K9:K48,M47))</f>
        <v/>
      </c>
      <c r="M47" s="51">
        <v>39</v>
      </c>
      <c r="N47" s="28"/>
      <c r="O47" s="49" t="str">
        <f>IF(R47&lt;&gt;"",_xlfn.RANK.EQ(R47,R9:R48,0),"")</f>
        <v/>
      </c>
      <c r="P47" s="24" t="str">
        <f>IF(K47="","",VLOOKUP(L47,G9:J48,2,0))</f>
        <v/>
      </c>
      <c r="Q47" s="24" t="str">
        <f>IF(K47="","",VLOOKUP(P47,LISTAS!$F$5:$G$304,2,0))</f>
        <v/>
      </c>
      <c r="R47" s="38" t="str">
        <f>IF(K47="","",VLOOKUP(L47,G9:J48,4,0))</f>
        <v/>
      </c>
      <c r="S47" s="25" t="str">
        <f t="shared" si="6"/>
        <v/>
      </c>
      <c r="T47" s="25" t="str">
        <f t="shared" si="5"/>
        <v/>
      </c>
    </row>
    <row r="48" spans="2:20" s="5" customFormat="1" ht="18.75" customHeight="1" x14ac:dyDescent="0.3">
      <c r="B48" s="53"/>
      <c r="C48" s="53" t="str">
        <f>IF(B48="","",VLOOKUP(B48,LISTAS!$F$5:$I$304,2,0))</f>
        <v/>
      </c>
      <c r="D48" s="53" t="str">
        <f>IF(B48="","",VLOOKUP(B48,LISTAS!$F$5:$I$304,4,0))</f>
        <v/>
      </c>
      <c r="E48" s="54" t="s">
        <v>37</v>
      </c>
      <c r="G48" s="50" t="str">
        <f t="shared" si="0"/>
        <v/>
      </c>
      <c r="H48" s="34" t="str">
        <f t="shared" si="1"/>
        <v/>
      </c>
      <c r="I48" s="34" t="str">
        <f t="shared" si="2"/>
        <v/>
      </c>
      <c r="J48" s="50" t="str">
        <f t="shared" si="3"/>
        <v/>
      </c>
      <c r="K48" s="50" t="str">
        <f t="shared" si="4"/>
        <v/>
      </c>
      <c r="L48" s="50" t="str">
        <f>IF(K48="","",LARGE(K9:K48,M48))</f>
        <v/>
      </c>
      <c r="M48" s="51">
        <v>40</v>
      </c>
      <c r="N48" s="28"/>
      <c r="O48" s="49" t="str">
        <f>IF(R48&lt;&gt;"",_xlfn.RANK.EQ(R48,R9:R48,0),"")</f>
        <v/>
      </c>
      <c r="P48" s="24" t="str">
        <f>IF(K48="","",VLOOKUP(L48,G9:J48,2,0))</f>
        <v/>
      </c>
      <c r="Q48" s="24" t="str">
        <f>IF(K48="","",VLOOKUP(P48,LISTAS!$F$5:$G$304,2,0))</f>
        <v/>
      </c>
      <c r="R48" s="38" t="str">
        <f>IF(K48="","",VLOOKUP(L48,G9:J48,4,0))</f>
        <v/>
      </c>
      <c r="S48" s="25" t="str">
        <f t="shared" si="6"/>
        <v/>
      </c>
      <c r="T48" s="25" t="str">
        <f t="shared" si="5"/>
        <v/>
      </c>
    </row>
    <row r="49" spans="2:20" s="57" customFormat="1" ht="18.75" customHeight="1" x14ac:dyDescent="0.3">
      <c r="B49" s="58"/>
      <c r="C49" s="59"/>
      <c r="D49" s="59"/>
      <c r="E49" s="60"/>
      <c r="G49" s="61"/>
      <c r="H49" s="62"/>
      <c r="I49" s="62"/>
      <c r="J49" s="61"/>
      <c r="K49" s="61"/>
      <c r="L49" s="61"/>
      <c r="M49" s="63"/>
      <c r="N49" s="64"/>
      <c r="O49" s="65"/>
      <c r="P49" s="66"/>
      <c r="Q49" s="66"/>
      <c r="R49" s="67"/>
      <c r="S49" s="68"/>
      <c r="T49" s="69"/>
    </row>
  </sheetData>
  <mergeCells count="5">
    <mergeCell ref="B2:T3"/>
    <mergeCell ref="B6:T6"/>
    <mergeCell ref="B7:C7"/>
    <mergeCell ref="O7:T7"/>
    <mergeCell ref="B5:T5"/>
  </mergeCell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</xm:sqref>
        </x14:dataValidation>
        <x14:dataValidation type="list" allowBlank="1" showInputMessage="1" showErrorMessage="1">
          <x14:formula1>
            <xm:f>LISTAS!$F$5:$F$304</xm:f>
          </x14:formula1>
          <xm:sqref>B9:B49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>
    <tabColor rgb="FFFF33CC"/>
  </sheetPr>
  <dimension ref="A1:T108"/>
  <sheetViews>
    <sheetView showGridLines="0" zoomScale="85" zoomScaleNormal="85" workbookViewId="0">
      <selection activeCell="B2" sqref="B2:T3"/>
    </sheetView>
  </sheetViews>
  <sheetFormatPr defaultRowHeight="14.25" x14ac:dyDescent="0.25"/>
  <cols>
    <col min="1" max="1" width="1.28515625" style="5" customWidth="1"/>
    <col min="2" max="2" width="32" style="2" customWidth="1"/>
    <col min="3" max="3" width="47" style="2" bestFit="1" customWidth="1"/>
    <col min="4" max="4" width="8.28515625" style="2" bestFit="1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7" width="47" style="2" bestFit="1" customWidth="1"/>
    <col min="18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0" t="s">
        <v>45</v>
      </c>
      <c r="C7" s="81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16" t="s">
        <v>14</v>
      </c>
      <c r="C8" s="16" t="s">
        <v>1</v>
      </c>
      <c r="D8" s="16" t="s">
        <v>15</v>
      </c>
      <c r="E8" s="16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26" t="s">
        <v>39</v>
      </c>
      <c r="C9" s="22" t="e">
        <f>IF(B9="","",VLOOKUP(B9,LISTAS!$F$5:$I$304,2,0))</f>
        <v>#N/A</v>
      </c>
      <c r="D9" s="22" t="e">
        <f>IF(B9="","",VLOOKUP(B9,LISTAS!$F$5:$I$304,4,0))</f>
        <v>#N/A</v>
      </c>
      <c r="E9" s="37">
        <v>90</v>
      </c>
      <c r="G9" s="50">
        <f>IF(E9="","",E9+(ROW(E9)/1000))</f>
        <v>90.009</v>
      </c>
      <c r="H9" s="34" t="str">
        <f t="shared" ref="H9:H48" si="0">IF($K9="","",IF(B9="","",B9))</f>
        <v>LICEU JARDIM "A"</v>
      </c>
      <c r="I9" s="34" t="e">
        <f t="shared" ref="I9:I48" si="1">IF($K9="","",IF(C9="","",C9))</f>
        <v>#N/A</v>
      </c>
      <c r="J9" s="50">
        <f t="shared" ref="J9:J48" si="2">IF($K9="","",E9)</f>
        <v>90</v>
      </c>
      <c r="K9" s="50">
        <f t="shared" ref="K9:K48" si="3">G9</f>
        <v>90.009</v>
      </c>
      <c r="L9" s="50">
        <f>IF(K9="","",LARGE($K$9:$K$28,M9))</f>
        <v>97.010999999999996</v>
      </c>
      <c r="M9" s="51">
        <v>1</v>
      </c>
      <c r="N9" s="23"/>
      <c r="O9" s="49">
        <f>IF(R9&lt;&gt;"",_xlfn.RANK.EQ(R9,$R$9:$R$48,0),"")</f>
        <v>1</v>
      </c>
      <c r="P9" s="24" t="str">
        <f t="shared" ref="P9:P48" si="4">IF($K9="","",VLOOKUP(L9,$G$9:$J$48,2,0))</f>
        <v>ABACO</v>
      </c>
      <c r="Q9" s="24" t="e">
        <f>IF($K9="","",VLOOKUP(P9,LISTAS!$F$5:$G$304,2,0))</f>
        <v>#N/A</v>
      </c>
      <c r="R9" s="38">
        <f>IF($K9="","",VLOOKUP(L9,$G$9:$J$48,4,0))</f>
        <v>97</v>
      </c>
      <c r="S9" s="25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>400</v>
      </c>
      <c r="T9" s="25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>400</v>
      </c>
    </row>
    <row r="10" spans="1:20" s="5" customFormat="1" ht="18.75" customHeight="1" x14ac:dyDescent="0.25">
      <c r="B10" s="26" t="s">
        <v>40</v>
      </c>
      <c r="C10" s="22" t="e">
        <f>IF(B10="","",VLOOKUP(B10,LISTAS!$F$5:$I$304,2,0))</f>
        <v>#N/A</v>
      </c>
      <c r="D10" s="22" t="e">
        <f>IF(B10="","",VLOOKUP(B10,LISTAS!$F$5:$I$304,4,0))</f>
        <v>#N/A</v>
      </c>
      <c r="E10" s="37">
        <v>91</v>
      </c>
      <c r="G10" s="50">
        <f>IF(E10="","",E10+(ROW(E10)/1000))</f>
        <v>91.01</v>
      </c>
      <c r="H10" s="34" t="str">
        <f t="shared" si="0"/>
        <v>LICEU JARDIM "B"</v>
      </c>
      <c r="I10" s="34" t="e">
        <f t="shared" si="1"/>
        <v>#N/A</v>
      </c>
      <c r="J10" s="50">
        <f t="shared" si="2"/>
        <v>91</v>
      </c>
      <c r="K10" s="50">
        <f>G10</f>
        <v>91.01</v>
      </c>
      <c r="L10" s="50">
        <f t="shared" ref="L10:L48" si="6">IF(K10="","",LARGE($K$9:$K$28,M10))</f>
        <v>91.01</v>
      </c>
      <c r="M10" s="51">
        <v>2</v>
      </c>
      <c r="N10" s="27"/>
      <c r="O10" s="49">
        <f>IF(R10&lt;&gt;"",_xlfn.RANK.EQ(R10,$R$9:$R$48,0),"")</f>
        <v>2</v>
      </c>
      <c r="P10" s="24" t="str">
        <f t="shared" si="4"/>
        <v>LICEU JARDIM "B"</v>
      </c>
      <c r="Q10" s="24" t="e">
        <f>IF($K10="","",VLOOKUP(P10,LISTAS!$F$5:$G$304,2,0))</f>
        <v>#N/A</v>
      </c>
      <c r="R10" s="38">
        <f t="shared" ref="R10:R48" si="7">IF($K10="","",VLOOKUP(L10,$G$9:$J$48,4,0))</f>
        <v>91</v>
      </c>
      <c r="S10" s="25">
        <f t="shared" ref="S10:S48" si="8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>340</v>
      </c>
      <c r="T10" s="25">
        <f t="shared" si="5"/>
        <v>340</v>
      </c>
    </row>
    <row r="11" spans="1:20" s="5" customFormat="1" ht="18.75" customHeight="1" x14ac:dyDescent="0.3">
      <c r="B11" s="26" t="s">
        <v>42</v>
      </c>
      <c r="C11" s="22" t="e">
        <f>IF(B11="","",VLOOKUP(B11,LISTAS!$F$5:$I$304,2,0))</f>
        <v>#N/A</v>
      </c>
      <c r="D11" s="22" t="e">
        <f>IF(B11="","",VLOOKUP(B11,LISTAS!$F$5:$I$304,4,0))</f>
        <v>#N/A</v>
      </c>
      <c r="E11" s="37">
        <v>97</v>
      </c>
      <c r="G11" s="50">
        <f t="shared" ref="G11:G48" si="9">IF(E11="","",E11+(ROW(E11)/1000))</f>
        <v>97.010999999999996</v>
      </c>
      <c r="H11" s="34" t="str">
        <f t="shared" si="0"/>
        <v>ABACO</v>
      </c>
      <c r="I11" s="34" t="e">
        <f t="shared" si="1"/>
        <v>#N/A</v>
      </c>
      <c r="J11" s="50">
        <f t="shared" si="2"/>
        <v>97</v>
      </c>
      <c r="K11" s="50">
        <f>G11</f>
        <v>97.010999999999996</v>
      </c>
      <c r="L11" s="50">
        <f t="shared" si="6"/>
        <v>90.009</v>
      </c>
      <c r="M11" s="51">
        <v>3</v>
      </c>
      <c r="N11" s="28"/>
      <c r="O11" s="49">
        <f>IF(R11&lt;&gt;"",_xlfn.RANK.EQ(R11,$R$9:$R$48,0),"")</f>
        <v>3</v>
      </c>
      <c r="P11" s="24" t="str">
        <f t="shared" si="4"/>
        <v>LICEU JARDIM "A"</v>
      </c>
      <c r="Q11" s="24" t="e">
        <f>IF($K11="","",VLOOKUP(P11,LISTAS!$F$5:$G$304,2,0))</f>
        <v>#N/A</v>
      </c>
      <c r="R11" s="38">
        <f t="shared" si="7"/>
        <v>90</v>
      </c>
      <c r="S11" s="25">
        <f t="shared" si="8"/>
        <v>300</v>
      </c>
      <c r="T11" s="25">
        <f t="shared" si="5"/>
        <v>300</v>
      </c>
    </row>
    <row r="12" spans="1:20" s="5" customFormat="1" ht="18.75" customHeight="1" x14ac:dyDescent="0.3">
      <c r="B12" s="26"/>
      <c r="C12" s="22" t="str">
        <f>IF(B12="","",VLOOKUP(B12,LISTAS!$F$5:$I$304,2,0))</f>
        <v/>
      </c>
      <c r="D12" s="22" t="str">
        <f>IF(B12="","",VLOOKUP(B12,LISTAS!$F$5:$I$304,4,0))</f>
        <v/>
      </c>
      <c r="E12" s="37"/>
      <c r="G12" s="50" t="str">
        <f t="shared" si="9"/>
        <v/>
      </c>
      <c r="H12" s="34" t="str">
        <f t="shared" si="0"/>
        <v/>
      </c>
      <c r="I12" s="34" t="str">
        <f t="shared" si="1"/>
        <v/>
      </c>
      <c r="J12" s="50" t="str">
        <f t="shared" si="2"/>
        <v/>
      </c>
      <c r="K12" s="50" t="str">
        <f t="shared" si="3"/>
        <v/>
      </c>
      <c r="L12" s="50" t="str">
        <f t="shared" si="6"/>
        <v/>
      </c>
      <c r="M12" s="51">
        <v>4</v>
      </c>
      <c r="N12" s="28"/>
      <c r="O12" s="49" t="str">
        <f>IF(R12&lt;&gt;"",_xlfn.RANK.EQ(R12,$R$9:$R$48,0),"")</f>
        <v/>
      </c>
      <c r="P12" s="24" t="str">
        <f t="shared" si="4"/>
        <v/>
      </c>
      <c r="Q12" s="24" t="str">
        <f>IF($K12="","",VLOOKUP(P12,LISTAS!$F$5:$G$304,2,0))</f>
        <v/>
      </c>
      <c r="R12" s="38" t="str">
        <f t="shared" si="7"/>
        <v/>
      </c>
      <c r="S12" s="25" t="str">
        <f t="shared" si="8"/>
        <v/>
      </c>
      <c r="T12" s="25" t="str">
        <f t="shared" si="5"/>
        <v/>
      </c>
    </row>
    <row r="13" spans="1:20" s="5" customFormat="1" ht="18.75" customHeight="1" x14ac:dyDescent="0.3">
      <c r="B13" s="26"/>
      <c r="C13" s="22" t="str">
        <f>IF(B13="","",VLOOKUP(B13,LISTAS!$F$5:$I$304,2,0))</f>
        <v/>
      </c>
      <c r="D13" s="22" t="str">
        <f>IF(B13="","",VLOOKUP(B13,LISTAS!$F$5:$I$304,4,0))</f>
        <v/>
      </c>
      <c r="E13" s="37"/>
      <c r="G13" s="50" t="str">
        <f t="shared" si="9"/>
        <v/>
      </c>
      <c r="H13" s="34" t="str">
        <f t="shared" si="0"/>
        <v/>
      </c>
      <c r="I13" s="34" t="str">
        <f t="shared" si="1"/>
        <v/>
      </c>
      <c r="J13" s="50" t="str">
        <f t="shared" si="2"/>
        <v/>
      </c>
      <c r="K13" s="50" t="str">
        <f t="shared" si="3"/>
        <v/>
      </c>
      <c r="L13" s="50" t="str">
        <f t="shared" si="6"/>
        <v/>
      </c>
      <c r="M13" s="51">
        <v>5</v>
      </c>
      <c r="N13" s="28"/>
      <c r="O13" s="49" t="str">
        <f>IF(R13&lt;&gt;"",_xlfn.RANK.EQ(R13,$R$9:$R$48,0),"")</f>
        <v/>
      </c>
      <c r="P13" s="24" t="str">
        <f t="shared" si="4"/>
        <v/>
      </c>
      <c r="Q13" s="24" t="str">
        <f>IF($K13="","",VLOOKUP(P13,LISTAS!$F$5:$G$304,2,0))</f>
        <v/>
      </c>
      <c r="R13" s="38" t="str">
        <f t="shared" si="7"/>
        <v/>
      </c>
      <c r="S13" s="25" t="str">
        <f t="shared" si="8"/>
        <v/>
      </c>
      <c r="T13" s="25" t="str">
        <f t="shared" si="5"/>
        <v/>
      </c>
    </row>
    <row r="14" spans="1:20" s="5" customFormat="1" ht="18.75" customHeight="1" x14ac:dyDescent="0.3">
      <c r="B14" s="26"/>
      <c r="C14" s="22" t="str">
        <f>IF(B14="","",VLOOKUP(B14,LISTAS!$F$5:$I$304,2,0))</f>
        <v/>
      </c>
      <c r="D14" s="22" t="str">
        <f>IF(B14="","",VLOOKUP(B14,LISTAS!$F$5:$I$304,4,0))</f>
        <v/>
      </c>
      <c r="E14" s="37"/>
      <c r="G14" s="50" t="str">
        <f t="shared" si="9"/>
        <v/>
      </c>
      <c r="H14" s="34" t="str">
        <f t="shared" si="0"/>
        <v/>
      </c>
      <c r="I14" s="34" t="str">
        <f t="shared" si="1"/>
        <v/>
      </c>
      <c r="J14" s="50" t="str">
        <f t="shared" si="2"/>
        <v/>
      </c>
      <c r="K14" s="50" t="str">
        <f t="shared" si="3"/>
        <v/>
      </c>
      <c r="L14" s="50" t="str">
        <f t="shared" si="6"/>
        <v/>
      </c>
      <c r="M14" s="51">
        <v>6</v>
      </c>
      <c r="N14" s="28"/>
      <c r="O14" s="49" t="str">
        <f t="shared" ref="O14:O48" si="10">IF(R14&lt;&gt;"",_xlfn.RANK.EQ(R14,$R$9:$R$48,0),"")</f>
        <v/>
      </c>
      <c r="P14" s="24" t="str">
        <f t="shared" si="4"/>
        <v/>
      </c>
      <c r="Q14" s="24" t="str">
        <f>IF($K14="","",VLOOKUP(P14,LISTAS!$F$5:$G$304,2,0))</f>
        <v/>
      </c>
      <c r="R14" s="38" t="str">
        <f t="shared" si="7"/>
        <v/>
      </c>
      <c r="S14" s="25" t="str">
        <f t="shared" si="8"/>
        <v/>
      </c>
      <c r="T14" s="25" t="str">
        <f t="shared" si="5"/>
        <v/>
      </c>
    </row>
    <row r="15" spans="1:20" s="5" customFormat="1" ht="18.75" customHeight="1" x14ac:dyDescent="0.3">
      <c r="B15" s="26"/>
      <c r="C15" s="22" t="str">
        <f>IF(B15="","",VLOOKUP(B15,LISTAS!$F$5:$I$304,2,0))</f>
        <v/>
      </c>
      <c r="D15" s="22" t="str">
        <f>IF(B15="","",VLOOKUP(B15,LISTAS!$F$5:$I$304,4,0))</f>
        <v/>
      </c>
      <c r="E15" s="37"/>
      <c r="G15" s="50" t="str">
        <f t="shared" si="9"/>
        <v/>
      </c>
      <c r="H15" s="34" t="str">
        <f t="shared" si="0"/>
        <v/>
      </c>
      <c r="I15" s="34" t="str">
        <f t="shared" si="1"/>
        <v/>
      </c>
      <c r="J15" s="50" t="str">
        <f t="shared" si="2"/>
        <v/>
      </c>
      <c r="K15" s="50" t="str">
        <f t="shared" si="3"/>
        <v/>
      </c>
      <c r="L15" s="50" t="str">
        <f t="shared" si="6"/>
        <v/>
      </c>
      <c r="M15" s="51">
        <v>7</v>
      </c>
      <c r="N15" s="28"/>
      <c r="O15" s="49" t="str">
        <f t="shared" si="10"/>
        <v/>
      </c>
      <c r="P15" s="24" t="str">
        <f t="shared" si="4"/>
        <v/>
      </c>
      <c r="Q15" s="24" t="str">
        <f>IF($K15="","",VLOOKUP(P15,LISTAS!$F$5:$G$304,2,0))</f>
        <v/>
      </c>
      <c r="R15" s="38" t="str">
        <f t="shared" si="7"/>
        <v/>
      </c>
      <c r="S15" s="25" t="str">
        <f t="shared" si="8"/>
        <v/>
      </c>
      <c r="T15" s="25" t="str">
        <f t="shared" si="5"/>
        <v/>
      </c>
    </row>
    <row r="16" spans="1:20" s="5" customFormat="1" ht="18.75" customHeight="1" x14ac:dyDescent="0.3">
      <c r="B16" s="26"/>
      <c r="C16" s="22" t="str">
        <f>IF(B16="","",VLOOKUP(B16,LISTAS!$F$5:$I$304,2,0))</f>
        <v/>
      </c>
      <c r="D16" s="22" t="str">
        <f>IF(B16="","",VLOOKUP(B16,LISTAS!$F$5:$I$304,4,0))</f>
        <v/>
      </c>
      <c r="E16" s="37" t="s">
        <v>37</v>
      </c>
      <c r="G16" s="50" t="str">
        <f t="shared" si="9"/>
        <v/>
      </c>
      <c r="H16" s="34" t="str">
        <f t="shared" si="0"/>
        <v/>
      </c>
      <c r="I16" s="34" t="str">
        <f t="shared" si="1"/>
        <v/>
      </c>
      <c r="J16" s="50" t="str">
        <f t="shared" si="2"/>
        <v/>
      </c>
      <c r="K16" s="50" t="str">
        <f t="shared" si="3"/>
        <v/>
      </c>
      <c r="L16" s="50" t="str">
        <f t="shared" si="6"/>
        <v/>
      </c>
      <c r="M16" s="51">
        <v>8</v>
      </c>
      <c r="N16" s="28"/>
      <c r="O16" s="49" t="str">
        <f t="shared" si="10"/>
        <v/>
      </c>
      <c r="P16" s="24" t="str">
        <f t="shared" si="4"/>
        <v/>
      </c>
      <c r="Q16" s="24" t="str">
        <f>IF($K16="","",VLOOKUP(P16,LISTAS!$F$5:$G$304,2,0))</f>
        <v/>
      </c>
      <c r="R16" s="38" t="str">
        <f t="shared" si="7"/>
        <v/>
      </c>
      <c r="S16" s="25" t="str">
        <f t="shared" si="8"/>
        <v/>
      </c>
      <c r="T16" s="25" t="str">
        <f t="shared" si="5"/>
        <v/>
      </c>
    </row>
    <row r="17" spans="2:20" s="5" customFormat="1" ht="18.75" customHeight="1" x14ac:dyDescent="0.3">
      <c r="B17" s="26"/>
      <c r="C17" s="22" t="str">
        <f>IF(B17="","",VLOOKUP(B17,LISTAS!$F$5:$I$304,2,0))</f>
        <v/>
      </c>
      <c r="D17" s="22" t="str">
        <f>IF(B17="","",VLOOKUP(B17,LISTAS!$F$5:$I$304,4,0))</f>
        <v/>
      </c>
      <c r="E17" s="37" t="s">
        <v>37</v>
      </c>
      <c r="G17" s="50" t="str">
        <f t="shared" si="9"/>
        <v/>
      </c>
      <c r="H17" s="34" t="str">
        <f t="shared" si="0"/>
        <v/>
      </c>
      <c r="I17" s="34" t="str">
        <f t="shared" si="1"/>
        <v/>
      </c>
      <c r="J17" s="50" t="str">
        <f t="shared" si="2"/>
        <v/>
      </c>
      <c r="K17" s="50" t="str">
        <f t="shared" si="3"/>
        <v/>
      </c>
      <c r="L17" s="50" t="str">
        <f t="shared" si="6"/>
        <v/>
      </c>
      <c r="M17" s="51">
        <v>9</v>
      </c>
      <c r="N17" s="28"/>
      <c r="O17" s="49" t="str">
        <f t="shared" si="10"/>
        <v/>
      </c>
      <c r="P17" s="24" t="str">
        <f t="shared" si="4"/>
        <v/>
      </c>
      <c r="Q17" s="24" t="str">
        <f>IF($K17="","",VLOOKUP(P17,LISTAS!$F$5:$G$304,2,0))</f>
        <v/>
      </c>
      <c r="R17" s="38" t="str">
        <f t="shared" si="7"/>
        <v/>
      </c>
      <c r="S17" s="25" t="str">
        <f t="shared" si="8"/>
        <v/>
      </c>
      <c r="T17" s="25" t="str">
        <f t="shared" si="5"/>
        <v/>
      </c>
    </row>
    <row r="18" spans="2:20" s="5" customFormat="1" ht="18.75" customHeight="1" x14ac:dyDescent="0.3">
      <c r="B18" s="26"/>
      <c r="C18" s="22" t="str">
        <f>IF(B18="","",VLOOKUP(B18,LISTAS!$F$5:$I$304,2,0))</f>
        <v/>
      </c>
      <c r="D18" s="22" t="str">
        <f>IF(B18="","",VLOOKUP(B18,LISTAS!$F$5:$I$304,4,0))</f>
        <v/>
      </c>
      <c r="E18" s="37" t="s">
        <v>37</v>
      </c>
      <c r="G18" s="50" t="str">
        <f t="shared" si="9"/>
        <v/>
      </c>
      <c r="H18" s="34" t="str">
        <f t="shared" si="0"/>
        <v/>
      </c>
      <c r="I18" s="34" t="str">
        <f t="shared" si="1"/>
        <v/>
      </c>
      <c r="J18" s="50" t="str">
        <f t="shared" si="2"/>
        <v/>
      </c>
      <c r="K18" s="50" t="str">
        <f t="shared" si="3"/>
        <v/>
      </c>
      <c r="L18" s="50" t="str">
        <f t="shared" si="6"/>
        <v/>
      </c>
      <c r="M18" s="51">
        <v>10</v>
      </c>
      <c r="N18" s="28"/>
      <c r="O18" s="49" t="str">
        <f t="shared" si="10"/>
        <v/>
      </c>
      <c r="P18" s="24" t="str">
        <f t="shared" si="4"/>
        <v/>
      </c>
      <c r="Q18" s="24" t="str">
        <f>IF($K18="","",VLOOKUP(P18,LISTAS!$F$5:$G$304,2,0))</f>
        <v/>
      </c>
      <c r="R18" s="38" t="str">
        <f t="shared" si="7"/>
        <v/>
      </c>
      <c r="S18" s="25" t="str">
        <f t="shared" si="8"/>
        <v/>
      </c>
      <c r="T18" s="25" t="str">
        <f t="shared" si="5"/>
        <v/>
      </c>
    </row>
    <row r="19" spans="2:20" s="5" customFormat="1" ht="18.75" customHeight="1" x14ac:dyDescent="0.3">
      <c r="B19" s="26"/>
      <c r="C19" s="22" t="str">
        <f>IF(B19="","",VLOOKUP(B19,LISTAS!$F$5:$I$304,2,0))</f>
        <v/>
      </c>
      <c r="D19" s="22" t="str">
        <f>IF(B19="","",VLOOKUP(B19,LISTAS!$F$5:$I$304,4,0))</f>
        <v/>
      </c>
      <c r="E19" s="37" t="s">
        <v>37</v>
      </c>
      <c r="G19" s="50" t="str">
        <f t="shared" si="9"/>
        <v/>
      </c>
      <c r="H19" s="34" t="str">
        <f t="shared" si="0"/>
        <v/>
      </c>
      <c r="I19" s="34" t="str">
        <f t="shared" si="1"/>
        <v/>
      </c>
      <c r="J19" s="50" t="str">
        <f t="shared" si="2"/>
        <v/>
      </c>
      <c r="K19" s="50" t="str">
        <f t="shared" si="3"/>
        <v/>
      </c>
      <c r="L19" s="50" t="str">
        <f t="shared" si="6"/>
        <v/>
      </c>
      <c r="M19" s="51">
        <v>11</v>
      </c>
      <c r="N19" s="28"/>
      <c r="O19" s="49" t="str">
        <f t="shared" si="10"/>
        <v/>
      </c>
      <c r="P19" s="24" t="str">
        <f t="shared" si="4"/>
        <v/>
      </c>
      <c r="Q19" s="24" t="str">
        <f>IF($K19="","",VLOOKUP(P19,LISTAS!$F$5:$G$304,2,0))</f>
        <v/>
      </c>
      <c r="R19" s="38" t="str">
        <f t="shared" si="7"/>
        <v/>
      </c>
      <c r="S19" s="25" t="str">
        <f t="shared" si="8"/>
        <v/>
      </c>
      <c r="T19" s="25" t="str">
        <f t="shared" si="5"/>
        <v/>
      </c>
    </row>
    <row r="20" spans="2:20" s="5" customFormat="1" ht="18.75" customHeight="1" x14ac:dyDescent="0.3">
      <c r="B20" s="26"/>
      <c r="C20" s="22" t="str">
        <f>IF(B20="","",VLOOKUP(B20,LISTAS!$F$5:$I$304,2,0))</f>
        <v/>
      </c>
      <c r="D20" s="22" t="str">
        <f>IF(B20="","",VLOOKUP(B20,LISTAS!$F$5:$I$304,4,0))</f>
        <v/>
      </c>
      <c r="E20" s="37" t="s">
        <v>37</v>
      </c>
      <c r="G20" s="50" t="str">
        <f t="shared" si="9"/>
        <v/>
      </c>
      <c r="H20" s="34" t="str">
        <f t="shared" si="0"/>
        <v/>
      </c>
      <c r="I20" s="34" t="str">
        <f t="shared" si="1"/>
        <v/>
      </c>
      <c r="J20" s="50" t="str">
        <f t="shared" si="2"/>
        <v/>
      </c>
      <c r="K20" s="50" t="str">
        <f t="shared" si="3"/>
        <v/>
      </c>
      <c r="L20" s="50" t="str">
        <f t="shared" si="6"/>
        <v/>
      </c>
      <c r="M20" s="51">
        <v>12</v>
      </c>
      <c r="N20" s="28"/>
      <c r="O20" s="49" t="str">
        <f t="shared" si="10"/>
        <v/>
      </c>
      <c r="P20" s="24" t="str">
        <f t="shared" si="4"/>
        <v/>
      </c>
      <c r="Q20" s="24" t="str">
        <f>IF($K20="","",VLOOKUP(P20,LISTAS!$F$5:$G$304,2,0))</f>
        <v/>
      </c>
      <c r="R20" s="38" t="str">
        <f t="shared" si="7"/>
        <v/>
      </c>
      <c r="S20" s="25" t="str">
        <f t="shared" si="8"/>
        <v/>
      </c>
      <c r="T20" s="25" t="str">
        <f t="shared" si="5"/>
        <v/>
      </c>
    </row>
    <row r="21" spans="2:20" s="5" customFormat="1" ht="18.75" customHeight="1" x14ac:dyDescent="0.3">
      <c r="B21" s="26"/>
      <c r="C21" s="22" t="str">
        <f>IF(B21="","",VLOOKUP(B21,LISTAS!$F$5:$I$304,2,0))</f>
        <v/>
      </c>
      <c r="D21" s="22" t="str">
        <f>IF(B21="","",VLOOKUP(B21,LISTAS!$F$5:$I$304,4,0))</f>
        <v/>
      </c>
      <c r="E21" s="37" t="s">
        <v>37</v>
      </c>
      <c r="G21" s="50" t="str">
        <f t="shared" si="9"/>
        <v/>
      </c>
      <c r="H21" s="34" t="str">
        <f t="shared" si="0"/>
        <v/>
      </c>
      <c r="I21" s="34" t="str">
        <f t="shared" si="1"/>
        <v/>
      </c>
      <c r="J21" s="50" t="str">
        <f t="shared" si="2"/>
        <v/>
      </c>
      <c r="K21" s="50" t="str">
        <f t="shared" si="3"/>
        <v/>
      </c>
      <c r="L21" s="50" t="str">
        <f t="shared" si="6"/>
        <v/>
      </c>
      <c r="M21" s="51">
        <v>13</v>
      </c>
      <c r="N21" s="28"/>
      <c r="O21" s="49" t="str">
        <f t="shared" si="10"/>
        <v/>
      </c>
      <c r="P21" s="24" t="str">
        <f t="shared" si="4"/>
        <v/>
      </c>
      <c r="Q21" s="24" t="str">
        <f>IF($K21="","",VLOOKUP(P21,LISTAS!$F$5:$G$304,2,0))</f>
        <v/>
      </c>
      <c r="R21" s="38" t="str">
        <f t="shared" si="7"/>
        <v/>
      </c>
      <c r="S21" s="25" t="str">
        <f t="shared" si="8"/>
        <v/>
      </c>
      <c r="T21" s="25" t="str">
        <f t="shared" si="5"/>
        <v/>
      </c>
    </row>
    <row r="22" spans="2:20" s="5" customFormat="1" ht="18.75" customHeight="1" x14ac:dyDescent="0.3">
      <c r="B22" s="26"/>
      <c r="C22" s="22" t="str">
        <f>IF(B22="","",VLOOKUP(B22,LISTAS!$F$5:$I$304,2,0))</f>
        <v/>
      </c>
      <c r="D22" s="22" t="str">
        <f>IF(B22="","",VLOOKUP(B22,LISTAS!$F$5:$I$304,4,0))</f>
        <v/>
      </c>
      <c r="E22" s="37" t="s">
        <v>37</v>
      </c>
      <c r="G22" s="50" t="str">
        <f t="shared" si="9"/>
        <v/>
      </c>
      <c r="H22" s="34" t="str">
        <f t="shared" si="0"/>
        <v/>
      </c>
      <c r="I22" s="34" t="str">
        <f t="shared" si="1"/>
        <v/>
      </c>
      <c r="J22" s="50" t="str">
        <f t="shared" si="2"/>
        <v/>
      </c>
      <c r="K22" s="50" t="str">
        <f t="shared" si="3"/>
        <v/>
      </c>
      <c r="L22" s="50" t="str">
        <f t="shared" si="6"/>
        <v/>
      </c>
      <c r="M22" s="51">
        <v>14</v>
      </c>
      <c r="N22" s="28"/>
      <c r="O22" s="49" t="str">
        <f t="shared" si="10"/>
        <v/>
      </c>
      <c r="P22" s="24" t="str">
        <f t="shared" si="4"/>
        <v/>
      </c>
      <c r="Q22" s="24" t="str">
        <f>IF($K22="","",VLOOKUP(P22,LISTAS!$F$5:$G$304,2,0))</f>
        <v/>
      </c>
      <c r="R22" s="38" t="str">
        <f t="shared" si="7"/>
        <v/>
      </c>
      <c r="S22" s="25" t="str">
        <f t="shared" si="8"/>
        <v/>
      </c>
      <c r="T22" s="25" t="str">
        <f t="shared" si="5"/>
        <v/>
      </c>
    </row>
    <row r="23" spans="2:20" s="5" customFormat="1" ht="18.75" customHeight="1" x14ac:dyDescent="0.3">
      <c r="B23" s="26"/>
      <c r="C23" s="22" t="str">
        <f>IF(B23="","",VLOOKUP(B23,LISTAS!$F$5:$I$304,2,0))</f>
        <v/>
      </c>
      <c r="D23" s="22" t="str">
        <f>IF(B23="","",VLOOKUP(B23,LISTAS!$F$5:$I$304,4,0))</f>
        <v/>
      </c>
      <c r="E23" s="37" t="s">
        <v>37</v>
      </c>
      <c r="G23" s="50" t="str">
        <f t="shared" si="9"/>
        <v/>
      </c>
      <c r="H23" s="34" t="str">
        <f t="shared" si="0"/>
        <v/>
      </c>
      <c r="I23" s="34" t="str">
        <f t="shared" si="1"/>
        <v/>
      </c>
      <c r="J23" s="50" t="str">
        <f t="shared" si="2"/>
        <v/>
      </c>
      <c r="K23" s="50" t="str">
        <f t="shared" si="3"/>
        <v/>
      </c>
      <c r="L23" s="50" t="str">
        <f t="shared" si="6"/>
        <v/>
      </c>
      <c r="M23" s="51">
        <v>15</v>
      </c>
      <c r="N23" s="28"/>
      <c r="O23" s="49" t="str">
        <f t="shared" si="10"/>
        <v/>
      </c>
      <c r="P23" s="24" t="str">
        <f t="shared" si="4"/>
        <v/>
      </c>
      <c r="Q23" s="24" t="str">
        <f>IF($K23="","",VLOOKUP(P23,LISTAS!$F$5:$G$304,2,0))</f>
        <v/>
      </c>
      <c r="R23" s="38" t="str">
        <f t="shared" si="7"/>
        <v/>
      </c>
      <c r="S23" s="25" t="str">
        <f t="shared" si="8"/>
        <v/>
      </c>
      <c r="T23" s="25" t="str">
        <f t="shared" si="5"/>
        <v/>
      </c>
    </row>
    <row r="24" spans="2:20" s="5" customFormat="1" ht="18.75" customHeight="1" x14ac:dyDescent="0.3">
      <c r="B24" s="26"/>
      <c r="C24" s="22" t="str">
        <f>IF(B24="","",VLOOKUP(B24,LISTAS!$F$5:$I$304,2,0))</f>
        <v/>
      </c>
      <c r="D24" s="22" t="str">
        <f>IF(B24="","",VLOOKUP(B24,LISTAS!$F$5:$I$304,4,0))</f>
        <v/>
      </c>
      <c r="E24" s="37" t="s">
        <v>37</v>
      </c>
      <c r="G24" s="50" t="str">
        <f t="shared" si="9"/>
        <v/>
      </c>
      <c r="H24" s="34" t="str">
        <f t="shared" si="0"/>
        <v/>
      </c>
      <c r="I24" s="34" t="str">
        <f t="shared" si="1"/>
        <v/>
      </c>
      <c r="J24" s="50" t="str">
        <f t="shared" si="2"/>
        <v/>
      </c>
      <c r="K24" s="50" t="str">
        <f t="shared" si="3"/>
        <v/>
      </c>
      <c r="L24" s="50" t="str">
        <f t="shared" si="6"/>
        <v/>
      </c>
      <c r="M24" s="51">
        <v>16</v>
      </c>
      <c r="N24" s="28"/>
      <c r="O24" s="49" t="str">
        <f t="shared" si="10"/>
        <v/>
      </c>
      <c r="P24" s="24" t="str">
        <f t="shared" si="4"/>
        <v/>
      </c>
      <c r="Q24" s="24" t="str">
        <f>IF($K24="","",VLOOKUP(P24,LISTAS!$F$5:$G$304,2,0))</f>
        <v/>
      </c>
      <c r="R24" s="38" t="str">
        <f t="shared" si="7"/>
        <v/>
      </c>
      <c r="S24" s="25" t="str">
        <f t="shared" si="8"/>
        <v/>
      </c>
      <c r="T24" s="25" t="str">
        <f t="shared" si="5"/>
        <v/>
      </c>
    </row>
    <row r="25" spans="2:20" s="5" customFormat="1" ht="18.75" customHeight="1" x14ac:dyDescent="0.3">
      <c r="B25" s="26"/>
      <c r="C25" s="22" t="str">
        <f>IF(B25="","",VLOOKUP(B25,LISTAS!$F$5:$I$304,2,0))</f>
        <v/>
      </c>
      <c r="D25" s="22" t="str">
        <f>IF(B25="","",VLOOKUP(B25,LISTAS!$F$5:$I$304,4,0))</f>
        <v/>
      </c>
      <c r="E25" s="37" t="s">
        <v>37</v>
      </c>
      <c r="G25" s="50" t="str">
        <f t="shared" si="9"/>
        <v/>
      </c>
      <c r="H25" s="34" t="str">
        <f t="shared" si="0"/>
        <v/>
      </c>
      <c r="I25" s="34" t="str">
        <f t="shared" si="1"/>
        <v/>
      </c>
      <c r="J25" s="50" t="str">
        <f t="shared" si="2"/>
        <v/>
      </c>
      <c r="K25" s="50" t="str">
        <f t="shared" si="3"/>
        <v/>
      </c>
      <c r="L25" s="50" t="str">
        <f t="shared" si="6"/>
        <v/>
      </c>
      <c r="M25" s="51">
        <v>17</v>
      </c>
      <c r="N25" s="28"/>
      <c r="O25" s="49" t="str">
        <f t="shared" si="10"/>
        <v/>
      </c>
      <c r="P25" s="24" t="str">
        <f t="shared" si="4"/>
        <v/>
      </c>
      <c r="Q25" s="24" t="str">
        <f>IF($K25="","",VLOOKUP(P25,LISTAS!$F$5:$G$304,2,0))</f>
        <v/>
      </c>
      <c r="R25" s="38" t="str">
        <f t="shared" si="7"/>
        <v/>
      </c>
      <c r="S25" s="25" t="str">
        <f t="shared" si="8"/>
        <v/>
      </c>
      <c r="T25" s="25" t="str">
        <f t="shared" si="5"/>
        <v/>
      </c>
    </row>
    <row r="26" spans="2:20" s="5" customFormat="1" ht="18.75" customHeight="1" x14ac:dyDescent="0.3">
      <c r="B26" s="26"/>
      <c r="C26" s="22" t="str">
        <f>IF(B26="","",VLOOKUP(B26,LISTAS!$F$5:$I$304,2,0))</f>
        <v/>
      </c>
      <c r="D26" s="22" t="str">
        <f>IF(B26="","",VLOOKUP(B26,LISTAS!$F$5:$I$304,4,0))</f>
        <v/>
      </c>
      <c r="E26" s="37" t="s">
        <v>37</v>
      </c>
      <c r="G26" s="50" t="str">
        <f t="shared" si="9"/>
        <v/>
      </c>
      <c r="H26" s="34" t="str">
        <f t="shared" si="0"/>
        <v/>
      </c>
      <c r="I26" s="34" t="str">
        <f t="shared" si="1"/>
        <v/>
      </c>
      <c r="J26" s="50" t="str">
        <f t="shared" si="2"/>
        <v/>
      </c>
      <c r="K26" s="50" t="str">
        <f t="shared" si="3"/>
        <v/>
      </c>
      <c r="L26" s="50" t="str">
        <f t="shared" si="6"/>
        <v/>
      </c>
      <c r="M26" s="51">
        <v>18</v>
      </c>
      <c r="N26" s="28"/>
      <c r="O26" s="49" t="str">
        <f t="shared" si="10"/>
        <v/>
      </c>
      <c r="P26" s="24" t="str">
        <f t="shared" si="4"/>
        <v/>
      </c>
      <c r="Q26" s="24" t="str">
        <f>IF($K26="","",VLOOKUP(P26,LISTAS!$F$5:$G$304,2,0))</f>
        <v/>
      </c>
      <c r="R26" s="38" t="str">
        <f t="shared" si="7"/>
        <v/>
      </c>
      <c r="S26" s="25" t="str">
        <f t="shared" si="8"/>
        <v/>
      </c>
      <c r="T26" s="25" t="str">
        <f t="shared" si="5"/>
        <v/>
      </c>
    </row>
    <row r="27" spans="2:20" s="5" customFormat="1" ht="18.75" customHeight="1" x14ac:dyDescent="0.3">
      <c r="B27" s="26"/>
      <c r="C27" s="22" t="str">
        <f>IF(B27="","",VLOOKUP(B27,LISTAS!$F$5:$I$304,2,0))</f>
        <v/>
      </c>
      <c r="D27" s="22" t="str">
        <f>IF(B27="","",VLOOKUP(B27,LISTAS!$F$5:$I$304,4,0))</f>
        <v/>
      </c>
      <c r="E27" s="37" t="s">
        <v>37</v>
      </c>
      <c r="G27" s="50" t="str">
        <f t="shared" si="9"/>
        <v/>
      </c>
      <c r="H27" s="34" t="str">
        <f t="shared" si="0"/>
        <v/>
      </c>
      <c r="I27" s="34" t="str">
        <f t="shared" si="1"/>
        <v/>
      </c>
      <c r="J27" s="50" t="str">
        <f t="shared" si="2"/>
        <v/>
      </c>
      <c r="K27" s="50" t="str">
        <f t="shared" si="3"/>
        <v/>
      </c>
      <c r="L27" s="50" t="str">
        <f t="shared" si="6"/>
        <v/>
      </c>
      <c r="M27" s="51">
        <v>19</v>
      </c>
      <c r="N27" s="28"/>
      <c r="O27" s="49" t="str">
        <f t="shared" si="10"/>
        <v/>
      </c>
      <c r="P27" s="24" t="str">
        <f t="shared" si="4"/>
        <v/>
      </c>
      <c r="Q27" s="24" t="str">
        <f>IF($K27="","",VLOOKUP(P27,LISTAS!$F$5:$G$304,2,0))</f>
        <v/>
      </c>
      <c r="R27" s="38" t="str">
        <f t="shared" si="7"/>
        <v/>
      </c>
      <c r="S27" s="25" t="str">
        <f t="shared" si="8"/>
        <v/>
      </c>
      <c r="T27" s="25" t="str">
        <f t="shared" si="5"/>
        <v/>
      </c>
    </row>
    <row r="28" spans="2:20" s="5" customFormat="1" ht="18.75" customHeight="1" x14ac:dyDescent="0.3">
      <c r="B28" s="26"/>
      <c r="C28" s="22" t="str">
        <f>IF(B28="","",VLOOKUP(B28,LISTAS!$F$5:$I$304,2,0))</f>
        <v/>
      </c>
      <c r="D28" s="22" t="str">
        <f>IF(B28="","",VLOOKUP(B28,LISTAS!$F$5:$I$304,4,0))</f>
        <v/>
      </c>
      <c r="E28" s="37" t="s">
        <v>37</v>
      </c>
      <c r="G28" s="50" t="str">
        <f t="shared" si="9"/>
        <v/>
      </c>
      <c r="H28" s="34" t="str">
        <f t="shared" si="0"/>
        <v/>
      </c>
      <c r="I28" s="34" t="str">
        <f t="shared" si="1"/>
        <v/>
      </c>
      <c r="J28" s="50" t="str">
        <f t="shared" si="2"/>
        <v/>
      </c>
      <c r="K28" s="50" t="str">
        <f t="shared" si="3"/>
        <v/>
      </c>
      <c r="L28" s="50" t="str">
        <f t="shared" si="6"/>
        <v/>
      </c>
      <c r="M28" s="51">
        <v>20</v>
      </c>
      <c r="N28" s="28"/>
      <c r="O28" s="49" t="str">
        <f t="shared" si="10"/>
        <v/>
      </c>
      <c r="P28" s="24" t="str">
        <f t="shared" si="4"/>
        <v/>
      </c>
      <c r="Q28" s="24" t="str">
        <f>IF($K28="","",VLOOKUP(P28,LISTAS!$F$5:$G$304,2,0))</f>
        <v/>
      </c>
      <c r="R28" s="38" t="str">
        <f t="shared" si="7"/>
        <v/>
      </c>
      <c r="S28" s="25" t="str">
        <f t="shared" si="8"/>
        <v/>
      </c>
      <c r="T28" s="25" t="str">
        <f t="shared" si="5"/>
        <v/>
      </c>
    </row>
    <row r="29" spans="2:20" ht="16.5" x14ac:dyDescent="0.3">
      <c r="B29" s="26"/>
      <c r="C29" s="22" t="str">
        <f>IF(B29="","",VLOOKUP(B29,LISTAS!$F$5:$I$304,2,0))</f>
        <v/>
      </c>
      <c r="D29" s="22" t="str">
        <f>IF(B29="","",VLOOKUP(B29,LISTAS!$F$5:$I$304,4,0))</f>
        <v/>
      </c>
      <c r="E29" s="37" t="s">
        <v>37</v>
      </c>
      <c r="F29" s="5"/>
      <c r="G29" s="50" t="str">
        <f t="shared" si="9"/>
        <v/>
      </c>
      <c r="H29" s="34" t="str">
        <f t="shared" si="0"/>
        <v/>
      </c>
      <c r="I29" s="34" t="str">
        <f t="shared" si="1"/>
        <v/>
      </c>
      <c r="J29" s="50" t="str">
        <f t="shared" si="2"/>
        <v/>
      </c>
      <c r="K29" s="50" t="str">
        <f t="shared" si="3"/>
        <v/>
      </c>
      <c r="L29" s="50" t="str">
        <f t="shared" si="6"/>
        <v/>
      </c>
      <c r="M29" s="51">
        <v>21</v>
      </c>
      <c r="N29" s="28"/>
      <c r="O29" s="49" t="str">
        <f t="shared" si="10"/>
        <v/>
      </c>
      <c r="P29" s="24" t="str">
        <f t="shared" si="4"/>
        <v/>
      </c>
      <c r="Q29" s="24" t="str">
        <f>IF($K29="","",VLOOKUP(P29,LISTAS!$F$5:$G$304,2,0))</f>
        <v/>
      </c>
      <c r="R29" s="38" t="str">
        <f t="shared" si="7"/>
        <v/>
      </c>
      <c r="S29" s="25" t="str">
        <f t="shared" si="8"/>
        <v/>
      </c>
      <c r="T29" s="25" t="str">
        <f t="shared" si="5"/>
        <v/>
      </c>
    </row>
    <row r="30" spans="2:20" ht="16.5" x14ac:dyDescent="0.3">
      <c r="B30" s="26"/>
      <c r="C30" s="22" t="str">
        <f>IF(B30="","",VLOOKUP(B30,LISTAS!$F$5:$I$304,2,0))</f>
        <v/>
      </c>
      <c r="D30" s="22" t="str">
        <f>IF(B30="","",VLOOKUP(B30,LISTAS!$F$5:$I$304,4,0))</f>
        <v/>
      </c>
      <c r="E30" s="37" t="s">
        <v>37</v>
      </c>
      <c r="F30" s="5"/>
      <c r="G30" s="50" t="str">
        <f t="shared" si="9"/>
        <v/>
      </c>
      <c r="H30" s="34" t="str">
        <f t="shared" si="0"/>
        <v/>
      </c>
      <c r="I30" s="34" t="str">
        <f t="shared" si="1"/>
        <v/>
      </c>
      <c r="J30" s="50" t="str">
        <f t="shared" si="2"/>
        <v/>
      </c>
      <c r="K30" s="50" t="str">
        <f t="shared" si="3"/>
        <v/>
      </c>
      <c r="L30" s="50" t="str">
        <f t="shared" si="6"/>
        <v/>
      </c>
      <c r="M30" s="51">
        <v>22</v>
      </c>
      <c r="N30" s="28"/>
      <c r="O30" s="49" t="str">
        <f t="shared" si="10"/>
        <v/>
      </c>
      <c r="P30" s="24" t="str">
        <f t="shared" si="4"/>
        <v/>
      </c>
      <c r="Q30" s="24" t="str">
        <f>IF($K30="","",VLOOKUP(P30,LISTAS!$F$5:$G$304,2,0))</f>
        <v/>
      </c>
      <c r="R30" s="38" t="str">
        <f t="shared" si="7"/>
        <v/>
      </c>
      <c r="S30" s="25" t="str">
        <f t="shared" si="8"/>
        <v/>
      </c>
      <c r="T30" s="25" t="str">
        <f t="shared" si="5"/>
        <v/>
      </c>
    </row>
    <row r="31" spans="2:20" ht="16.5" x14ac:dyDescent="0.3">
      <c r="B31" s="26"/>
      <c r="C31" s="22" t="str">
        <f>IF(B31="","",VLOOKUP(B31,LISTAS!$F$5:$I$304,2,0))</f>
        <v/>
      </c>
      <c r="D31" s="22" t="str">
        <f>IF(B31="","",VLOOKUP(B31,LISTAS!$F$5:$I$304,4,0))</f>
        <v/>
      </c>
      <c r="E31" s="37" t="s">
        <v>37</v>
      </c>
      <c r="F31" s="5"/>
      <c r="G31" s="50" t="str">
        <f t="shared" si="9"/>
        <v/>
      </c>
      <c r="H31" s="34" t="str">
        <f t="shared" si="0"/>
        <v/>
      </c>
      <c r="I31" s="34" t="str">
        <f t="shared" si="1"/>
        <v/>
      </c>
      <c r="J31" s="50" t="str">
        <f t="shared" si="2"/>
        <v/>
      </c>
      <c r="K31" s="50" t="str">
        <f t="shared" si="3"/>
        <v/>
      </c>
      <c r="L31" s="50" t="str">
        <f t="shared" si="6"/>
        <v/>
      </c>
      <c r="M31" s="51">
        <v>23</v>
      </c>
      <c r="N31" s="28"/>
      <c r="O31" s="49" t="str">
        <f t="shared" si="10"/>
        <v/>
      </c>
      <c r="P31" s="24" t="str">
        <f t="shared" si="4"/>
        <v/>
      </c>
      <c r="Q31" s="24" t="str">
        <f>IF($K31="","",VLOOKUP(P31,LISTAS!$F$5:$G$304,2,0))</f>
        <v/>
      </c>
      <c r="R31" s="38" t="str">
        <f t="shared" si="7"/>
        <v/>
      </c>
      <c r="S31" s="25" t="str">
        <f t="shared" si="8"/>
        <v/>
      </c>
      <c r="T31" s="25" t="str">
        <f t="shared" si="5"/>
        <v/>
      </c>
    </row>
    <row r="32" spans="2:20" ht="16.5" x14ac:dyDescent="0.3">
      <c r="B32" s="26"/>
      <c r="C32" s="22" t="str">
        <f>IF(B32="","",VLOOKUP(B32,LISTAS!$F$5:$I$304,2,0))</f>
        <v/>
      </c>
      <c r="D32" s="22" t="str">
        <f>IF(B32="","",VLOOKUP(B32,LISTAS!$F$5:$I$304,4,0))</f>
        <v/>
      </c>
      <c r="E32" s="37" t="s">
        <v>37</v>
      </c>
      <c r="F32" s="5"/>
      <c r="G32" s="50" t="str">
        <f t="shared" si="9"/>
        <v/>
      </c>
      <c r="H32" s="34" t="str">
        <f t="shared" si="0"/>
        <v/>
      </c>
      <c r="I32" s="34" t="str">
        <f t="shared" si="1"/>
        <v/>
      </c>
      <c r="J32" s="50" t="str">
        <f t="shared" si="2"/>
        <v/>
      </c>
      <c r="K32" s="50" t="str">
        <f t="shared" si="3"/>
        <v/>
      </c>
      <c r="L32" s="50" t="str">
        <f t="shared" si="6"/>
        <v/>
      </c>
      <c r="M32" s="51">
        <v>24</v>
      </c>
      <c r="N32" s="28"/>
      <c r="O32" s="49" t="str">
        <f t="shared" si="10"/>
        <v/>
      </c>
      <c r="P32" s="24" t="str">
        <f t="shared" si="4"/>
        <v/>
      </c>
      <c r="Q32" s="24" t="str">
        <f>IF($K32="","",VLOOKUP(P32,LISTAS!$F$5:$G$304,2,0))</f>
        <v/>
      </c>
      <c r="R32" s="38" t="str">
        <f t="shared" si="7"/>
        <v/>
      </c>
      <c r="S32" s="25" t="str">
        <f t="shared" si="8"/>
        <v/>
      </c>
      <c r="T32" s="25" t="str">
        <f t="shared" si="5"/>
        <v/>
      </c>
    </row>
    <row r="33" spans="2:20" ht="16.5" x14ac:dyDescent="0.3">
      <c r="B33" s="26"/>
      <c r="C33" s="22" t="str">
        <f>IF(B33="","",VLOOKUP(B33,LISTAS!$F$5:$I$304,2,0))</f>
        <v/>
      </c>
      <c r="D33" s="22" t="str">
        <f>IF(B33="","",VLOOKUP(B33,LISTAS!$F$5:$I$304,4,0))</f>
        <v/>
      </c>
      <c r="E33" s="37" t="s">
        <v>37</v>
      </c>
      <c r="F33" s="5"/>
      <c r="G33" s="50" t="str">
        <f t="shared" si="9"/>
        <v/>
      </c>
      <c r="H33" s="34" t="str">
        <f t="shared" si="0"/>
        <v/>
      </c>
      <c r="I33" s="34" t="str">
        <f t="shared" si="1"/>
        <v/>
      </c>
      <c r="J33" s="50" t="str">
        <f t="shared" si="2"/>
        <v/>
      </c>
      <c r="K33" s="50" t="str">
        <f t="shared" si="3"/>
        <v/>
      </c>
      <c r="L33" s="50" t="str">
        <f t="shared" si="6"/>
        <v/>
      </c>
      <c r="M33" s="51">
        <v>25</v>
      </c>
      <c r="N33" s="28"/>
      <c r="O33" s="49" t="str">
        <f t="shared" si="10"/>
        <v/>
      </c>
      <c r="P33" s="24" t="str">
        <f t="shared" si="4"/>
        <v/>
      </c>
      <c r="Q33" s="24" t="str">
        <f>IF($K33="","",VLOOKUP(P33,LISTAS!$F$5:$G$304,2,0))</f>
        <v/>
      </c>
      <c r="R33" s="38" t="str">
        <f t="shared" si="7"/>
        <v/>
      </c>
      <c r="S33" s="25" t="str">
        <f t="shared" si="8"/>
        <v/>
      </c>
      <c r="T33" s="25" t="str">
        <f t="shared" si="5"/>
        <v/>
      </c>
    </row>
    <row r="34" spans="2:20" ht="16.5" x14ac:dyDescent="0.3">
      <c r="B34" s="26"/>
      <c r="C34" s="22" t="str">
        <f>IF(B34="","",VLOOKUP(B34,LISTAS!$F$5:$I$304,2,0))</f>
        <v/>
      </c>
      <c r="D34" s="22" t="str">
        <f>IF(B34="","",VLOOKUP(B34,LISTAS!$F$5:$I$304,4,0))</f>
        <v/>
      </c>
      <c r="E34" s="37" t="s">
        <v>37</v>
      </c>
      <c r="F34" s="5"/>
      <c r="G34" s="50" t="str">
        <f t="shared" si="9"/>
        <v/>
      </c>
      <c r="H34" s="34" t="str">
        <f t="shared" si="0"/>
        <v/>
      </c>
      <c r="I34" s="34" t="str">
        <f t="shared" si="1"/>
        <v/>
      </c>
      <c r="J34" s="50" t="str">
        <f t="shared" si="2"/>
        <v/>
      </c>
      <c r="K34" s="50" t="str">
        <f t="shared" si="3"/>
        <v/>
      </c>
      <c r="L34" s="50" t="str">
        <f t="shared" si="6"/>
        <v/>
      </c>
      <c r="M34" s="51">
        <v>26</v>
      </c>
      <c r="N34" s="28"/>
      <c r="O34" s="49" t="str">
        <f t="shared" si="10"/>
        <v/>
      </c>
      <c r="P34" s="24" t="str">
        <f t="shared" si="4"/>
        <v/>
      </c>
      <c r="Q34" s="24" t="str">
        <f>IF($K34="","",VLOOKUP(P34,LISTAS!$F$5:$G$304,2,0))</f>
        <v/>
      </c>
      <c r="R34" s="38" t="str">
        <f t="shared" si="7"/>
        <v/>
      </c>
      <c r="S34" s="25" t="str">
        <f t="shared" si="8"/>
        <v/>
      </c>
      <c r="T34" s="25" t="str">
        <f t="shared" si="5"/>
        <v/>
      </c>
    </row>
    <row r="35" spans="2:20" ht="16.5" x14ac:dyDescent="0.3">
      <c r="B35" s="26"/>
      <c r="C35" s="22" t="str">
        <f>IF(B35="","",VLOOKUP(B35,LISTAS!$F$5:$I$304,2,0))</f>
        <v/>
      </c>
      <c r="D35" s="22" t="str">
        <f>IF(B35="","",VLOOKUP(B35,LISTAS!$F$5:$I$304,4,0))</f>
        <v/>
      </c>
      <c r="E35" s="37" t="s">
        <v>37</v>
      </c>
      <c r="F35" s="5"/>
      <c r="G35" s="50" t="str">
        <f t="shared" si="9"/>
        <v/>
      </c>
      <c r="H35" s="34" t="str">
        <f t="shared" si="0"/>
        <v/>
      </c>
      <c r="I35" s="34" t="str">
        <f t="shared" si="1"/>
        <v/>
      </c>
      <c r="J35" s="50" t="str">
        <f t="shared" si="2"/>
        <v/>
      </c>
      <c r="K35" s="50" t="str">
        <f t="shared" si="3"/>
        <v/>
      </c>
      <c r="L35" s="50" t="str">
        <f t="shared" si="6"/>
        <v/>
      </c>
      <c r="M35" s="51">
        <v>27</v>
      </c>
      <c r="N35" s="28"/>
      <c r="O35" s="49" t="str">
        <f t="shared" si="10"/>
        <v/>
      </c>
      <c r="P35" s="24" t="str">
        <f t="shared" si="4"/>
        <v/>
      </c>
      <c r="Q35" s="24" t="str">
        <f>IF($K35="","",VLOOKUP(P35,LISTAS!$F$5:$G$304,2,0))</f>
        <v/>
      </c>
      <c r="R35" s="38" t="str">
        <f t="shared" si="7"/>
        <v/>
      </c>
      <c r="S35" s="25" t="str">
        <f t="shared" si="8"/>
        <v/>
      </c>
      <c r="T35" s="25" t="str">
        <f t="shared" si="5"/>
        <v/>
      </c>
    </row>
    <row r="36" spans="2:20" ht="16.5" x14ac:dyDescent="0.3">
      <c r="B36" s="26"/>
      <c r="C36" s="22" t="str">
        <f>IF(B36="","",VLOOKUP(B36,LISTAS!$F$5:$I$304,2,0))</f>
        <v/>
      </c>
      <c r="D36" s="22" t="str">
        <f>IF(B36="","",VLOOKUP(B36,LISTAS!$F$5:$I$304,4,0))</f>
        <v/>
      </c>
      <c r="E36" s="37" t="s">
        <v>37</v>
      </c>
      <c r="F36" s="5"/>
      <c r="G36" s="50" t="str">
        <f t="shared" si="9"/>
        <v/>
      </c>
      <c r="H36" s="34" t="str">
        <f t="shared" si="0"/>
        <v/>
      </c>
      <c r="I36" s="34" t="str">
        <f t="shared" si="1"/>
        <v/>
      </c>
      <c r="J36" s="50" t="str">
        <f t="shared" si="2"/>
        <v/>
      </c>
      <c r="K36" s="50" t="str">
        <f t="shared" si="3"/>
        <v/>
      </c>
      <c r="L36" s="50" t="str">
        <f t="shared" si="6"/>
        <v/>
      </c>
      <c r="M36" s="51">
        <v>28</v>
      </c>
      <c r="N36" s="28"/>
      <c r="O36" s="49" t="str">
        <f t="shared" si="10"/>
        <v/>
      </c>
      <c r="P36" s="24" t="str">
        <f t="shared" si="4"/>
        <v/>
      </c>
      <c r="Q36" s="24" t="str">
        <f>IF($K36="","",VLOOKUP(P36,LISTAS!$F$5:$G$304,2,0))</f>
        <v/>
      </c>
      <c r="R36" s="38" t="str">
        <f t="shared" si="7"/>
        <v/>
      </c>
      <c r="S36" s="25" t="str">
        <f t="shared" si="8"/>
        <v/>
      </c>
      <c r="T36" s="25" t="str">
        <f t="shared" si="5"/>
        <v/>
      </c>
    </row>
    <row r="37" spans="2:20" ht="16.5" x14ac:dyDescent="0.3">
      <c r="B37" s="26"/>
      <c r="C37" s="22" t="str">
        <f>IF(B37="","",VLOOKUP(B37,LISTAS!$F$5:$I$304,2,0))</f>
        <v/>
      </c>
      <c r="D37" s="22" t="str">
        <f>IF(B37="","",VLOOKUP(B37,LISTAS!$F$5:$I$304,4,0))</f>
        <v/>
      </c>
      <c r="E37" s="37" t="s">
        <v>37</v>
      </c>
      <c r="F37" s="5"/>
      <c r="G37" s="50" t="str">
        <f t="shared" si="9"/>
        <v/>
      </c>
      <c r="H37" s="34" t="str">
        <f t="shared" si="0"/>
        <v/>
      </c>
      <c r="I37" s="34" t="str">
        <f t="shared" si="1"/>
        <v/>
      </c>
      <c r="J37" s="50" t="str">
        <f t="shared" si="2"/>
        <v/>
      </c>
      <c r="K37" s="50" t="str">
        <f t="shared" si="3"/>
        <v/>
      </c>
      <c r="L37" s="50" t="str">
        <f t="shared" si="6"/>
        <v/>
      </c>
      <c r="M37" s="51">
        <v>29</v>
      </c>
      <c r="N37" s="28"/>
      <c r="O37" s="49" t="str">
        <f t="shared" si="10"/>
        <v/>
      </c>
      <c r="P37" s="24" t="str">
        <f t="shared" si="4"/>
        <v/>
      </c>
      <c r="Q37" s="24" t="str">
        <f>IF($K37="","",VLOOKUP(P37,LISTAS!$F$5:$G$304,2,0))</f>
        <v/>
      </c>
      <c r="R37" s="38" t="str">
        <f t="shared" si="7"/>
        <v/>
      </c>
      <c r="S37" s="25" t="str">
        <f t="shared" si="8"/>
        <v/>
      </c>
      <c r="T37" s="25" t="str">
        <f t="shared" si="5"/>
        <v/>
      </c>
    </row>
    <row r="38" spans="2:20" ht="16.5" x14ac:dyDescent="0.3">
      <c r="B38" s="26"/>
      <c r="C38" s="22" t="str">
        <f>IF(B38="","",VLOOKUP(B38,LISTAS!$F$5:$I$304,2,0))</f>
        <v/>
      </c>
      <c r="D38" s="22" t="str">
        <f>IF(B38="","",VLOOKUP(B38,LISTAS!$F$5:$I$304,4,0))</f>
        <v/>
      </c>
      <c r="E38" s="37" t="s">
        <v>37</v>
      </c>
      <c r="F38" s="5"/>
      <c r="G38" s="50" t="str">
        <f t="shared" si="9"/>
        <v/>
      </c>
      <c r="H38" s="34" t="str">
        <f t="shared" si="0"/>
        <v/>
      </c>
      <c r="I38" s="34" t="str">
        <f t="shared" si="1"/>
        <v/>
      </c>
      <c r="J38" s="50" t="str">
        <f t="shared" si="2"/>
        <v/>
      </c>
      <c r="K38" s="50" t="str">
        <f t="shared" si="3"/>
        <v/>
      </c>
      <c r="L38" s="50" t="str">
        <f t="shared" si="6"/>
        <v/>
      </c>
      <c r="M38" s="51">
        <v>30</v>
      </c>
      <c r="N38" s="28"/>
      <c r="O38" s="49" t="str">
        <f t="shared" si="10"/>
        <v/>
      </c>
      <c r="P38" s="24" t="str">
        <f t="shared" si="4"/>
        <v/>
      </c>
      <c r="Q38" s="24" t="str">
        <f>IF($K38="","",VLOOKUP(P38,LISTAS!$F$5:$G$304,2,0))</f>
        <v/>
      </c>
      <c r="R38" s="38" t="str">
        <f t="shared" si="7"/>
        <v/>
      </c>
      <c r="S38" s="25" t="str">
        <f t="shared" si="8"/>
        <v/>
      </c>
      <c r="T38" s="25" t="str">
        <f t="shared" si="5"/>
        <v/>
      </c>
    </row>
    <row r="39" spans="2:20" ht="16.5" x14ac:dyDescent="0.3">
      <c r="B39" s="26"/>
      <c r="C39" s="22" t="str">
        <f>IF(B39="","",VLOOKUP(B39,LISTAS!$F$5:$I$304,2,0))</f>
        <v/>
      </c>
      <c r="D39" s="22" t="str">
        <f>IF(B39="","",VLOOKUP(B39,LISTAS!$F$5:$I$304,4,0))</f>
        <v/>
      </c>
      <c r="E39" s="37" t="s">
        <v>37</v>
      </c>
      <c r="F39" s="5"/>
      <c r="G39" s="50" t="str">
        <f t="shared" si="9"/>
        <v/>
      </c>
      <c r="H39" s="34" t="str">
        <f t="shared" si="0"/>
        <v/>
      </c>
      <c r="I39" s="34" t="str">
        <f t="shared" si="1"/>
        <v/>
      </c>
      <c r="J39" s="50" t="str">
        <f t="shared" si="2"/>
        <v/>
      </c>
      <c r="K39" s="50" t="str">
        <f t="shared" si="3"/>
        <v/>
      </c>
      <c r="L39" s="50" t="str">
        <f t="shared" si="6"/>
        <v/>
      </c>
      <c r="M39" s="51">
        <v>31</v>
      </c>
      <c r="N39" s="28"/>
      <c r="O39" s="49" t="str">
        <f t="shared" si="10"/>
        <v/>
      </c>
      <c r="P39" s="24" t="str">
        <f t="shared" si="4"/>
        <v/>
      </c>
      <c r="Q39" s="24" t="str">
        <f>IF($K39="","",VLOOKUP(P39,LISTAS!$F$5:$G$304,2,0))</f>
        <v/>
      </c>
      <c r="R39" s="38" t="str">
        <f t="shared" si="7"/>
        <v/>
      </c>
      <c r="S39" s="25" t="str">
        <f t="shared" si="8"/>
        <v/>
      </c>
      <c r="T39" s="25" t="str">
        <f t="shared" si="5"/>
        <v/>
      </c>
    </row>
    <row r="40" spans="2:20" ht="16.5" x14ac:dyDescent="0.3">
      <c r="B40" s="26"/>
      <c r="C40" s="22" t="str">
        <f>IF(B40="","",VLOOKUP(B40,LISTAS!$F$5:$I$304,2,0))</f>
        <v/>
      </c>
      <c r="D40" s="22" t="str">
        <f>IF(B40="","",VLOOKUP(B40,LISTAS!$F$5:$I$304,4,0))</f>
        <v/>
      </c>
      <c r="E40" s="37" t="s">
        <v>37</v>
      </c>
      <c r="F40" s="5"/>
      <c r="G40" s="50" t="str">
        <f t="shared" si="9"/>
        <v/>
      </c>
      <c r="H40" s="34" t="str">
        <f t="shared" si="0"/>
        <v/>
      </c>
      <c r="I40" s="34" t="str">
        <f t="shared" si="1"/>
        <v/>
      </c>
      <c r="J40" s="50" t="str">
        <f t="shared" si="2"/>
        <v/>
      </c>
      <c r="K40" s="50" t="str">
        <f t="shared" si="3"/>
        <v/>
      </c>
      <c r="L40" s="50" t="str">
        <f t="shared" si="6"/>
        <v/>
      </c>
      <c r="M40" s="51">
        <v>32</v>
      </c>
      <c r="N40" s="28"/>
      <c r="O40" s="49" t="str">
        <f t="shared" si="10"/>
        <v/>
      </c>
      <c r="P40" s="24" t="str">
        <f t="shared" si="4"/>
        <v/>
      </c>
      <c r="Q40" s="24" t="str">
        <f>IF($K40="","",VLOOKUP(P40,LISTAS!$F$5:$G$304,2,0))</f>
        <v/>
      </c>
      <c r="R40" s="38" t="str">
        <f t="shared" si="7"/>
        <v/>
      </c>
      <c r="S40" s="25" t="str">
        <f t="shared" si="8"/>
        <v/>
      </c>
      <c r="T40" s="25" t="str">
        <f t="shared" si="5"/>
        <v/>
      </c>
    </row>
    <row r="41" spans="2:20" ht="16.5" x14ac:dyDescent="0.3">
      <c r="B41" s="26"/>
      <c r="C41" s="22" t="str">
        <f>IF(B41="","",VLOOKUP(B41,LISTAS!$F$5:$I$304,2,0))</f>
        <v/>
      </c>
      <c r="D41" s="22" t="str">
        <f>IF(B41="","",VLOOKUP(B41,LISTAS!$F$5:$I$304,4,0))</f>
        <v/>
      </c>
      <c r="E41" s="37" t="s">
        <v>37</v>
      </c>
      <c r="F41" s="5"/>
      <c r="G41" s="50" t="str">
        <f t="shared" si="9"/>
        <v/>
      </c>
      <c r="H41" s="34" t="str">
        <f t="shared" si="0"/>
        <v/>
      </c>
      <c r="I41" s="34" t="str">
        <f t="shared" si="1"/>
        <v/>
      </c>
      <c r="J41" s="50" t="str">
        <f t="shared" si="2"/>
        <v/>
      </c>
      <c r="K41" s="50" t="str">
        <f t="shared" si="3"/>
        <v/>
      </c>
      <c r="L41" s="50" t="str">
        <f t="shared" si="6"/>
        <v/>
      </c>
      <c r="M41" s="51">
        <v>33</v>
      </c>
      <c r="N41" s="28"/>
      <c r="O41" s="49" t="str">
        <f t="shared" si="10"/>
        <v/>
      </c>
      <c r="P41" s="24" t="str">
        <f t="shared" si="4"/>
        <v/>
      </c>
      <c r="Q41" s="24" t="str">
        <f>IF($K41="","",VLOOKUP(P41,LISTAS!$F$5:$G$304,2,0))</f>
        <v/>
      </c>
      <c r="R41" s="38" t="str">
        <f t="shared" si="7"/>
        <v/>
      </c>
      <c r="S41" s="25" t="str">
        <f t="shared" si="8"/>
        <v/>
      </c>
      <c r="T41" s="25" t="str">
        <f t="shared" si="5"/>
        <v/>
      </c>
    </row>
    <row r="42" spans="2:20" ht="16.5" x14ac:dyDescent="0.3">
      <c r="B42" s="26"/>
      <c r="C42" s="22" t="str">
        <f>IF(B42="","",VLOOKUP(B42,LISTAS!$F$5:$I$304,2,0))</f>
        <v/>
      </c>
      <c r="D42" s="22" t="str">
        <f>IF(B42="","",VLOOKUP(B42,LISTAS!$F$5:$I$304,4,0))</f>
        <v/>
      </c>
      <c r="E42" s="37" t="s">
        <v>37</v>
      </c>
      <c r="F42" s="5"/>
      <c r="G42" s="50" t="str">
        <f t="shared" si="9"/>
        <v/>
      </c>
      <c r="H42" s="34" t="str">
        <f t="shared" si="0"/>
        <v/>
      </c>
      <c r="I42" s="34" t="str">
        <f t="shared" si="1"/>
        <v/>
      </c>
      <c r="J42" s="50" t="str">
        <f t="shared" si="2"/>
        <v/>
      </c>
      <c r="K42" s="50" t="str">
        <f t="shared" si="3"/>
        <v/>
      </c>
      <c r="L42" s="50" t="str">
        <f t="shared" si="6"/>
        <v/>
      </c>
      <c r="M42" s="51">
        <v>34</v>
      </c>
      <c r="N42" s="28"/>
      <c r="O42" s="49" t="str">
        <f t="shared" si="10"/>
        <v/>
      </c>
      <c r="P42" s="24" t="str">
        <f t="shared" si="4"/>
        <v/>
      </c>
      <c r="Q42" s="24" t="str">
        <f>IF($K42="","",VLOOKUP(P42,LISTAS!$F$5:$G$304,2,0))</f>
        <v/>
      </c>
      <c r="R42" s="38" t="str">
        <f t="shared" si="7"/>
        <v/>
      </c>
      <c r="S42" s="25" t="str">
        <f t="shared" si="8"/>
        <v/>
      </c>
      <c r="T42" s="25" t="str">
        <f t="shared" si="5"/>
        <v/>
      </c>
    </row>
    <row r="43" spans="2:20" ht="16.5" x14ac:dyDescent="0.3">
      <c r="B43" s="26"/>
      <c r="C43" s="22" t="str">
        <f>IF(B43="","",VLOOKUP(B43,LISTAS!$F$5:$I$304,2,0))</f>
        <v/>
      </c>
      <c r="D43" s="22" t="str">
        <f>IF(B43="","",VLOOKUP(B43,LISTAS!$F$5:$I$304,4,0))</f>
        <v/>
      </c>
      <c r="E43" s="37" t="s">
        <v>37</v>
      </c>
      <c r="F43" s="5"/>
      <c r="G43" s="50" t="str">
        <f t="shared" si="9"/>
        <v/>
      </c>
      <c r="H43" s="34" t="str">
        <f t="shared" si="0"/>
        <v/>
      </c>
      <c r="I43" s="34" t="str">
        <f t="shared" si="1"/>
        <v/>
      </c>
      <c r="J43" s="50" t="str">
        <f t="shared" si="2"/>
        <v/>
      </c>
      <c r="K43" s="50" t="str">
        <f t="shared" si="3"/>
        <v/>
      </c>
      <c r="L43" s="50" t="str">
        <f t="shared" si="6"/>
        <v/>
      </c>
      <c r="M43" s="51">
        <v>35</v>
      </c>
      <c r="N43" s="28"/>
      <c r="O43" s="49" t="str">
        <f t="shared" si="10"/>
        <v/>
      </c>
      <c r="P43" s="24" t="str">
        <f t="shared" si="4"/>
        <v/>
      </c>
      <c r="Q43" s="24" t="str">
        <f>IF($K43="","",VLOOKUP(P43,LISTAS!$F$5:$G$304,2,0))</f>
        <v/>
      </c>
      <c r="R43" s="38" t="str">
        <f t="shared" si="7"/>
        <v/>
      </c>
      <c r="S43" s="25" t="str">
        <f t="shared" si="8"/>
        <v/>
      </c>
      <c r="T43" s="25" t="str">
        <f t="shared" si="5"/>
        <v/>
      </c>
    </row>
    <row r="44" spans="2:20" ht="16.5" x14ac:dyDescent="0.3">
      <c r="B44" s="26"/>
      <c r="C44" s="22" t="str">
        <f>IF(B44="","",VLOOKUP(B44,LISTAS!$F$5:$I$304,2,0))</f>
        <v/>
      </c>
      <c r="D44" s="22" t="str">
        <f>IF(B44="","",VLOOKUP(B44,LISTAS!$F$5:$I$304,4,0))</f>
        <v/>
      </c>
      <c r="E44" s="37" t="s">
        <v>37</v>
      </c>
      <c r="F44" s="5"/>
      <c r="G44" s="50" t="str">
        <f t="shared" si="9"/>
        <v/>
      </c>
      <c r="H44" s="34" t="str">
        <f t="shared" si="0"/>
        <v/>
      </c>
      <c r="I44" s="34" t="str">
        <f t="shared" si="1"/>
        <v/>
      </c>
      <c r="J44" s="50" t="str">
        <f t="shared" si="2"/>
        <v/>
      </c>
      <c r="K44" s="50" t="str">
        <f t="shared" si="3"/>
        <v/>
      </c>
      <c r="L44" s="50" t="str">
        <f t="shared" si="6"/>
        <v/>
      </c>
      <c r="M44" s="51">
        <v>36</v>
      </c>
      <c r="N44" s="28"/>
      <c r="O44" s="49" t="str">
        <f t="shared" si="10"/>
        <v/>
      </c>
      <c r="P44" s="24" t="str">
        <f t="shared" si="4"/>
        <v/>
      </c>
      <c r="Q44" s="24" t="str">
        <f>IF($K44="","",VLOOKUP(P44,LISTAS!$F$5:$G$304,2,0))</f>
        <v/>
      </c>
      <c r="R44" s="38" t="str">
        <f t="shared" si="7"/>
        <v/>
      </c>
      <c r="S44" s="25" t="str">
        <f t="shared" si="8"/>
        <v/>
      </c>
      <c r="T44" s="25" t="str">
        <f t="shared" si="5"/>
        <v/>
      </c>
    </row>
    <row r="45" spans="2:20" ht="16.5" x14ac:dyDescent="0.3">
      <c r="B45" s="26"/>
      <c r="C45" s="22" t="str">
        <f>IF(B45="","",VLOOKUP(B45,LISTAS!$F$5:$I$304,2,0))</f>
        <v/>
      </c>
      <c r="D45" s="22" t="str">
        <f>IF(B45="","",VLOOKUP(B45,LISTAS!$F$5:$I$304,4,0))</f>
        <v/>
      </c>
      <c r="E45" s="37" t="s">
        <v>37</v>
      </c>
      <c r="F45" s="5"/>
      <c r="G45" s="50" t="str">
        <f t="shared" si="9"/>
        <v/>
      </c>
      <c r="H45" s="34" t="str">
        <f t="shared" si="0"/>
        <v/>
      </c>
      <c r="I45" s="34" t="str">
        <f t="shared" si="1"/>
        <v/>
      </c>
      <c r="J45" s="50" t="str">
        <f t="shared" si="2"/>
        <v/>
      </c>
      <c r="K45" s="50" t="str">
        <f t="shared" si="3"/>
        <v/>
      </c>
      <c r="L45" s="50" t="str">
        <f t="shared" si="6"/>
        <v/>
      </c>
      <c r="M45" s="51">
        <v>37</v>
      </c>
      <c r="N45" s="28"/>
      <c r="O45" s="49" t="str">
        <f t="shared" si="10"/>
        <v/>
      </c>
      <c r="P45" s="24" t="str">
        <f t="shared" si="4"/>
        <v/>
      </c>
      <c r="Q45" s="24" t="str">
        <f>IF($K45="","",VLOOKUP(P45,LISTAS!$F$5:$G$304,2,0))</f>
        <v/>
      </c>
      <c r="R45" s="38" t="str">
        <f t="shared" si="7"/>
        <v/>
      </c>
      <c r="S45" s="25" t="str">
        <f t="shared" si="8"/>
        <v/>
      </c>
      <c r="T45" s="25" t="str">
        <f t="shared" si="5"/>
        <v/>
      </c>
    </row>
    <row r="46" spans="2:20" ht="16.5" x14ac:dyDescent="0.3">
      <c r="B46" s="26"/>
      <c r="C46" s="22" t="str">
        <f>IF(B46="","",VLOOKUP(B46,LISTAS!$F$5:$I$304,2,0))</f>
        <v/>
      </c>
      <c r="D46" s="22" t="str">
        <f>IF(B46="","",VLOOKUP(B46,LISTAS!$F$5:$I$304,4,0))</f>
        <v/>
      </c>
      <c r="E46" s="37" t="s">
        <v>37</v>
      </c>
      <c r="F46" s="5"/>
      <c r="G46" s="50" t="str">
        <f t="shared" si="9"/>
        <v/>
      </c>
      <c r="H46" s="34" t="str">
        <f t="shared" si="0"/>
        <v/>
      </c>
      <c r="I46" s="34" t="str">
        <f t="shared" si="1"/>
        <v/>
      </c>
      <c r="J46" s="50" t="str">
        <f t="shared" si="2"/>
        <v/>
      </c>
      <c r="K46" s="50" t="str">
        <f t="shared" si="3"/>
        <v/>
      </c>
      <c r="L46" s="50" t="str">
        <f t="shared" si="6"/>
        <v/>
      </c>
      <c r="M46" s="51">
        <v>38</v>
      </c>
      <c r="N46" s="28"/>
      <c r="O46" s="49" t="str">
        <f t="shared" si="10"/>
        <v/>
      </c>
      <c r="P46" s="24" t="str">
        <f t="shared" si="4"/>
        <v/>
      </c>
      <c r="Q46" s="24" t="str">
        <f>IF($K46="","",VLOOKUP(P46,LISTAS!$F$5:$G$304,2,0))</f>
        <v/>
      </c>
      <c r="R46" s="38" t="str">
        <f t="shared" si="7"/>
        <v/>
      </c>
      <c r="S46" s="25" t="str">
        <f t="shared" si="8"/>
        <v/>
      </c>
      <c r="T46" s="25" t="str">
        <f t="shared" si="5"/>
        <v/>
      </c>
    </row>
    <row r="47" spans="2:20" ht="16.5" x14ac:dyDescent="0.3">
      <c r="B47" s="26"/>
      <c r="C47" s="22" t="str">
        <f>IF(B47="","",VLOOKUP(B47,LISTAS!$F$5:$I$304,2,0))</f>
        <v/>
      </c>
      <c r="D47" s="22" t="str">
        <f>IF(B47="","",VLOOKUP(B47,LISTAS!$F$5:$I$304,4,0))</f>
        <v/>
      </c>
      <c r="E47" s="37" t="s">
        <v>37</v>
      </c>
      <c r="F47" s="5"/>
      <c r="G47" s="50" t="str">
        <f t="shared" si="9"/>
        <v/>
      </c>
      <c r="H47" s="34" t="str">
        <f t="shared" si="0"/>
        <v/>
      </c>
      <c r="I47" s="34" t="str">
        <f t="shared" si="1"/>
        <v/>
      </c>
      <c r="J47" s="50" t="str">
        <f t="shared" si="2"/>
        <v/>
      </c>
      <c r="K47" s="50" t="str">
        <f t="shared" si="3"/>
        <v/>
      </c>
      <c r="L47" s="50" t="str">
        <f t="shared" si="6"/>
        <v/>
      </c>
      <c r="M47" s="51">
        <v>39</v>
      </c>
      <c r="N47" s="28"/>
      <c r="O47" s="49" t="str">
        <f t="shared" si="10"/>
        <v/>
      </c>
      <c r="P47" s="24" t="str">
        <f t="shared" si="4"/>
        <v/>
      </c>
      <c r="Q47" s="24" t="str">
        <f>IF($K47="","",VLOOKUP(P47,LISTAS!$F$5:$G$304,2,0))</f>
        <v/>
      </c>
      <c r="R47" s="38" t="str">
        <f t="shared" si="7"/>
        <v/>
      </c>
      <c r="S47" s="25" t="str">
        <f t="shared" si="8"/>
        <v/>
      </c>
      <c r="T47" s="25" t="str">
        <f t="shared" si="5"/>
        <v/>
      </c>
    </row>
    <row r="48" spans="2:20" ht="16.5" x14ac:dyDescent="0.3">
      <c r="B48" s="26"/>
      <c r="C48" s="22" t="str">
        <f>IF(B48="","",VLOOKUP(B48,LISTAS!$F$5:$I$304,2,0))</f>
        <v/>
      </c>
      <c r="D48" s="22" t="str">
        <f>IF(B48="","",VLOOKUP(B48,LISTAS!$F$5:$I$304,4,0))</f>
        <v/>
      </c>
      <c r="E48" s="37" t="s">
        <v>37</v>
      </c>
      <c r="F48" s="5"/>
      <c r="G48" s="50" t="str">
        <f t="shared" si="9"/>
        <v/>
      </c>
      <c r="H48" s="34" t="str">
        <f t="shared" si="0"/>
        <v/>
      </c>
      <c r="I48" s="34" t="str">
        <f t="shared" si="1"/>
        <v/>
      </c>
      <c r="J48" s="50" t="str">
        <f t="shared" si="2"/>
        <v/>
      </c>
      <c r="K48" s="50" t="str">
        <f t="shared" si="3"/>
        <v/>
      </c>
      <c r="L48" s="50" t="str">
        <f t="shared" si="6"/>
        <v/>
      </c>
      <c r="M48" s="51">
        <v>40</v>
      </c>
      <c r="N48" s="28"/>
      <c r="O48" s="49" t="str">
        <f t="shared" si="10"/>
        <v/>
      </c>
      <c r="P48" s="24" t="str">
        <f t="shared" si="4"/>
        <v/>
      </c>
      <c r="Q48" s="24" t="str">
        <f>IF($K48="","",VLOOKUP(P48,LISTAS!$F$5:$G$304,2,0))</f>
        <v/>
      </c>
      <c r="R48" s="38" t="str">
        <f t="shared" si="7"/>
        <v/>
      </c>
      <c r="S48" s="25" t="str">
        <f t="shared" si="8"/>
        <v/>
      </c>
      <c r="T48" s="25" t="str">
        <f t="shared" si="5"/>
        <v/>
      </c>
    </row>
    <row r="49" spans="1:20" s="5" customFormat="1" ht="18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3"/>
      <c r="T49" s="33"/>
    </row>
    <row r="50" spans="1:20" ht="20.25" customHeight="1" x14ac:dyDescent="0.25"/>
    <row r="51" spans="1:20" ht="32.25" customHeight="1" x14ac:dyDescent="0.25">
      <c r="A51" s="2"/>
      <c r="B51" s="77" t="s">
        <v>28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</row>
    <row r="52" spans="1:20" ht="20.25" customHeight="1" x14ac:dyDescent="0.25">
      <c r="A52" s="2"/>
      <c r="B52" s="80" t="s">
        <v>22</v>
      </c>
      <c r="C52" s="81"/>
      <c r="E52" s="35"/>
      <c r="F52" s="36"/>
      <c r="G52" s="11"/>
      <c r="H52" s="12"/>
      <c r="I52" s="12"/>
      <c r="J52" s="12"/>
      <c r="K52" s="13"/>
      <c r="L52" s="12"/>
      <c r="M52" s="12"/>
      <c r="N52" s="14"/>
      <c r="O52" s="82" t="s">
        <v>13</v>
      </c>
      <c r="P52" s="83"/>
      <c r="Q52" s="83"/>
      <c r="R52" s="83"/>
      <c r="S52" s="83"/>
      <c r="T52" s="84"/>
    </row>
    <row r="53" spans="1:20" s="15" customFormat="1" ht="28.5" customHeight="1" x14ac:dyDescent="0.25">
      <c r="B53" s="16" t="s">
        <v>14</v>
      </c>
      <c r="C53" s="16" t="s">
        <v>1</v>
      </c>
      <c r="D53" s="16" t="s">
        <v>15</v>
      </c>
      <c r="E53" s="16" t="s">
        <v>3</v>
      </c>
      <c r="F53" s="17"/>
      <c r="G53" s="18"/>
      <c r="H53" s="19"/>
      <c r="I53" s="19"/>
      <c r="J53" s="19"/>
      <c r="K53" s="20"/>
      <c r="L53" s="19"/>
      <c r="M53" s="19"/>
      <c r="N53" s="18"/>
      <c r="O53" s="29" t="s">
        <v>4</v>
      </c>
      <c r="P53" s="29" t="s">
        <v>14</v>
      </c>
      <c r="Q53" s="29" t="s">
        <v>1</v>
      </c>
      <c r="R53" s="29" t="s">
        <v>3</v>
      </c>
      <c r="S53" s="21" t="s">
        <v>16</v>
      </c>
      <c r="T53" s="21" t="s">
        <v>17</v>
      </c>
    </row>
    <row r="54" spans="1:20" s="5" customFormat="1" ht="18.75" customHeight="1" x14ac:dyDescent="0.25">
      <c r="B54" s="26"/>
      <c r="C54" s="22" t="str">
        <f>IF(B54="","",VLOOKUP(B54,LISTAS!$F$5:$I$304,2,0))</f>
        <v/>
      </c>
      <c r="D54" s="22" t="str">
        <f>IF(B54="","",VLOOKUP(B54,LISTAS!$F$5:$I$304,4,0))</f>
        <v/>
      </c>
      <c r="E54" s="37"/>
      <c r="G54" s="50" t="str">
        <f>IF(E54="","",E54+(ROW(E54)/1000))</f>
        <v/>
      </c>
      <c r="H54" s="34" t="str">
        <f t="shared" ref="H54:H93" si="11">IF($K54="","",IF(B54="","",B54))</f>
        <v/>
      </c>
      <c r="I54" s="34" t="str">
        <f t="shared" ref="I54:I93" si="12">IF($K54="","",IF(C54="","",C54))</f>
        <v/>
      </c>
      <c r="J54" s="50" t="str">
        <f t="shared" ref="J54:J93" si="13">IF($K54="","",E54)</f>
        <v/>
      </c>
      <c r="K54" s="50" t="str">
        <f t="shared" ref="K54:K93" si="14">G54</f>
        <v/>
      </c>
      <c r="L54" s="50" t="str">
        <f>IF(K54="","",LARGE($K$9:$K$28,M54))</f>
        <v/>
      </c>
      <c r="M54" s="51">
        <v>1</v>
      </c>
      <c r="N54" s="23"/>
      <c r="O54" s="49" t="str">
        <f>IF(R54&lt;&gt;"",_xlfn.RANK.EQ(R54,$R$9:$R$48,0),"")</f>
        <v/>
      </c>
      <c r="P54" s="24" t="str">
        <f t="shared" ref="P54:P93" si="15">IF($K54="","",VLOOKUP(L54,$G$9:$J$48,2,0))</f>
        <v/>
      </c>
      <c r="Q54" s="24" t="str">
        <f>IF($K54="","",VLOOKUP(P54,LISTAS!$F$5:$G$304,2,0))</f>
        <v/>
      </c>
      <c r="R54" s="38" t="str">
        <f>IF($K54="","",VLOOKUP(L54,$G$9:$J$48,4,0))</f>
        <v/>
      </c>
      <c r="S54" s="25" t="str">
        <f>IF($O54="","",IF($O54=1,400,IF($O54=2,340,IF($O54=3,300,IF($O54=4,280,IF($O54=5,270,IF($O54=6,260,IF($O54=7,250,IF($O54=8,240,IF($O54=9,200,IF($O54=10,200,IF($O54=11,200,IF($O54=12,200,IF($O54=13,200,IF($O54=14,200,IF($O54=15,200,IF($O54=16,200,IF($O54&gt;16,"",""))))))))))))))))))</f>
        <v/>
      </c>
      <c r="T54" s="25" t="str">
        <f t="shared" ref="T54:T93" si="16">IF(O54="","",IF($F$7="NÃO","",IF(O54=1,400,IF(O54=2,340,IF(O54=3,300,IF(O54=4,280,IF(O54=5,270,IF(O54=6,260,IF(O54=7,250,IF(O54=8,240,IF(O54=9,200,IF(O54=10,200,IF(O54=11,200,IF(O54=12,200,IF(O54=13,200,IF(O54=14,200,IF(O54=15,200,IF(O54=16,200,IF(O54&gt;16,"","")))))))))))))))))))</f>
        <v/>
      </c>
    </row>
    <row r="55" spans="1:20" s="5" customFormat="1" ht="18.75" customHeight="1" x14ac:dyDescent="0.25">
      <c r="B55" s="26"/>
      <c r="C55" s="22" t="str">
        <f>IF(B55="","",VLOOKUP(B55,LISTAS!$F$5:$I$304,2,0))</f>
        <v/>
      </c>
      <c r="D55" s="22" t="str">
        <f>IF(B55="","",VLOOKUP(B55,LISTAS!$F$5:$I$304,4,0))</f>
        <v/>
      </c>
      <c r="E55" s="37"/>
      <c r="G55" s="50" t="str">
        <f>IF(E55="","",E55+(ROW(E55)/1000))</f>
        <v/>
      </c>
      <c r="H55" s="34" t="str">
        <f t="shared" si="11"/>
        <v/>
      </c>
      <c r="I55" s="34" t="str">
        <f t="shared" si="12"/>
        <v/>
      </c>
      <c r="J55" s="50" t="str">
        <f t="shared" si="13"/>
        <v/>
      </c>
      <c r="K55" s="50" t="str">
        <f>G55</f>
        <v/>
      </c>
      <c r="L55" s="50" t="str">
        <f t="shared" ref="L55:L93" si="17">IF(K55="","",LARGE($K$9:$K$28,M55))</f>
        <v/>
      </c>
      <c r="M55" s="51">
        <v>2</v>
      </c>
      <c r="N55" s="27"/>
      <c r="O55" s="49" t="str">
        <f>IF(R55&lt;&gt;"",_xlfn.RANK.EQ(R55,$R$9:$R$48,0),"")</f>
        <v/>
      </c>
      <c r="P55" s="24" t="str">
        <f t="shared" si="15"/>
        <v/>
      </c>
      <c r="Q55" s="24" t="str">
        <f>IF($K55="","",VLOOKUP(P55,LISTAS!$F$5:$G$304,2,0))</f>
        <v/>
      </c>
      <c r="R55" s="38" t="str">
        <f t="shared" ref="R55:R93" si="18">IF($K55="","",VLOOKUP(L55,$G$9:$J$48,4,0))</f>
        <v/>
      </c>
      <c r="S55" s="25" t="str">
        <f t="shared" ref="S55:S93" si="19">IF($O55="","",IF($O55=1,400,IF($O55=2,340,IF($O55=3,300,IF($O55=4,280,IF($O55=5,270,IF($O55=6,260,IF($O55=7,250,IF($O55=8,240,IF($O55=9,200,IF($O55=10,200,IF($O55=11,200,IF($O55=12,200,IF($O55=13,200,IF($O55=14,200,IF($O55=15,200,IF($O55=16,200,IF($O55&gt;16,"",""))))))))))))))))))</f>
        <v/>
      </c>
      <c r="T55" s="25" t="str">
        <f t="shared" si="16"/>
        <v/>
      </c>
    </row>
    <row r="56" spans="1:20" s="5" customFormat="1" ht="18.75" customHeight="1" x14ac:dyDescent="0.3">
      <c r="B56" s="26"/>
      <c r="C56" s="22" t="str">
        <f>IF(B56="","",VLOOKUP(B56,LISTAS!$F$5:$I$304,2,0))</f>
        <v/>
      </c>
      <c r="D56" s="22" t="str">
        <f>IF(B56="","",VLOOKUP(B56,LISTAS!$F$5:$I$304,4,0))</f>
        <v/>
      </c>
      <c r="E56" s="37"/>
      <c r="G56" s="50" t="str">
        <f t="shared" ref="G56:G93" si="20">IF(E56="","",E56+(ROW(E56)/1000))</f>
        <v/>
      </c>
      <c r="H56" s="34" t="str">
        <f t="shared" si="11"/>
        <v/>
      </c>
      <c r="I56" s="34" t="str">
        <f t="shared" si="12"/>
        <v/>
      </c>
      <c r="J56" s="50" t="str">
        <f t="shared" si="13"/>
        <v/>
      </c>
      <c r="K56" s="50" t="str">
        <f>G56</f>
        <v/>
      </c>
      <c r="L56" s="50" t="str">
        <f t="shared" si="17"/>
        <v/>
      </c>
      <c r="M56" s="51">
        <v>3</v>
      </c>
      <c r="N56" s="28"/>
      <c r="O56" s="49" t="str">
        <f>IF(R56&lt;&gt;"",_xlfn.RANK.EQ(R56,$R$9:$R$48,0),"")</f>
        <v/>
      </c>
      <c r="P56" s="24" t="str">
        <f t="shared" si="15"/>
        <v/>
      </c>
      <c r="Q56" s="24" t="str">
        <f>IF($K56="","",VLOOKUP(P56,LISTAS!$F$5:$G$304,2,0))</f>
        <v/>
      </c>
      <c r="R56" s="38" t="str">
        <f t="shared" si="18"/>
        <v/>
      </c>
      <c r="S56" s="25" t="str">
        <f t="shared" si="19"/>
        <v/>
      </c>
      <c r="T56" s="25" t="str">
        <f t="shared" si="16"/>
        <v/>
      </c>
    </row>
    <row r="57" spans="1:20" s="5" customFormat="1" ht="18.75" customHeight="1" x14ac:dyDescent="0.3">
      <c r="B57" s="26"/>
      <c r="C57" s="22" t="str">
        <f>IF(B57="","",VLOOKUP(B57,LISTAS!$F$5:$I$304,2,0))</f>
        <v/>
      </c>
      <c r="D57" s="22" t="str">
        <f>IF(B57="","",VLOOKUP(B57,LISTAS!$F$5:$I$304,4,0))</f>
        <v/>
      </c>
      <c r="E57" s="37"/>
      <c r="G57" s="50" t="str">
        <f t="shared" si="20"/>
        <v/>
      </c>
      <c r="H57" s="34" t="str">
        <f t="shared" si="11"/>
        <v/>
      </c>
      <c r="I57" s="34" t="str">
        <f t="shared" si="12"/>
        <v/>
      </c>
      <c r="J57" s="50" t="str">
        <f t="shared" si="13"/>
        <v/>
      </c>
      <c r="K57" s="50" t="str">
        <f t="shared" si="14"/>
        <v/>
      </c>
      <c r="L57" s="50" t="str">
        <f t="shared" si="17"/>
        <v/>
      </c>
      <c r="M57" s="51">
        <v>4</v>
      </c>
      <c r="N57" s="28"/>
      <c r="O57" s="49" t="str">
        <f>IF(R57&lt;&gt;"",_xlfn.RANK.EQ(R57,$R$9:$R$48,0),"")</f>
        <v/>
      </c>
      <c r="P57" s="24" t="str">
        <f t="shared" si="15"/>
        <v/>
      </c>
      <c r="Q57" s="24" t="str">
        <f>IF($K57="","",VLOOKUP(P57,LISTAS!$F$5:$G$304,2,0))</f>
        <v/>
      </c>
      <c r="R57" s="38" t="str">
        <f t="shared" si="18"/>
        <v/>
      </c>
      <c r="S57" s="25" t="str">
        <f t="shared" si="19"/>
        <v/>
      </c>
      <c r="T57" s="25" t="str">
        <f t="shared" si="16"/>
        <v/>
      </c>
    </row>
    <row r="58" spans="1:20" s="5" customFormat="1" ht="18.75" customHeight="1" x14ac:dyDescent="0.3">
      <c r="B58" s="26"/>
      <c r="C58" s="22" t="str">
        <f>IF(B58="","",VLOOKUP(B58,LISTAS!$F$5:$I$304,2,0))</f>
        <v/>
      </c>
      <c r="D58" s="22" t="str">
        <f>IF(B58="","",VLOOKUP(B58,LISTAS!$F$5:$I$304,4,0))</f>
        <v/>
      </c>
      <c r="E58" s="37"/>
      <c r="G58" s="50" t="str">
        <f t="shared" si="20"/>
        <v/>
      </c>
      <c r="H58" s="34" t="str">
        <f t="shared" si="11"/>
        <v/>
      </c>
      <c r="I58" s="34" t="str">
        <f t="shared" si="12"/>
        <v/>
      </c>
      <c r="J58" s="50" t="str">
        <f t="shared" si="13"/>
        <v/>
      </c>
      <c r="K58" s="50" t="str">
        <f t="shared" si="14"/>
        <v/>
      </c>
      <c r="L58" s="50" t="str">
        <f t="shared" si="17"/>
        <v/>
      </c>
      <c r="M58" s="51">
        <v>5</v>
      </c>
      <c r="N58" s="28"/>
      <c r="O58" s="49" t="str">
        <f>IF(R58&lt;&gt;"",_xlfn.RANK.EQ(R58,$R$9:$R$48,0),"")</f>
        <v/>
      </c>
      <c r="P58" s="24" t="str">
        <f t="shared" si="15"/>
        <v/>
      </c>
      <c r="Q58" s="24" t="str">
        <f>IF($K58="","",VLOOKUP(P58,LISTAS!$F$5:$G$304,2,0))</f>
        <v/>
      </c>
      <c r="R58" s="38" t="str">
        <f t="shared" si="18"/>
        <v/>
      </c>
      <c r="S58" s="25" t="str">
        <f t="shared" si="19"/>
        <v/>
      </c>
      <c r="T58" s="25" t="str">
        <f t="shared" si="16"/>
        <v/>
      </c>
    </row>
    <row r="59" spans="1:20" s="5" customFormat="1" ht="18.75" customHeight="1" x14ac:dyDescent="0.3">
      <c r="B59" s="26"/>
      <c r="C59" s="22" t="str">
        <f>IF(B59="","",VLOOKUP(B59,LISTAS!$F$5:$I$304,2,0))</f>
        <v/>
      </c>
      <c r="D59" s="22" t="str">
        <f>IF(B59="","",VLOOKUP(B59,LISTAS!$F$5:$I$304,4,0))</f>
        <v/>
      </c>
      <c r="E59" s="37"/>
      <c r="G59" s="50" t="str">
        <f t="shared" si="20"/>
        <v/>
      </c>
      <c r="H59" s="34" t="str">
        <f t="shared" si="11"/>
        <v/>
      </c>
      <c r="I59" s="34" t="str">
        <f t="shared" si="12"/>
        <v/>
      </c>
      <c r="J59" s="50" t="str">
        <f t="shared" si="13"/>
        <v/>
      </c>
      <c r="K59" s="50" t="str">
        <f t="shared" si="14"/>
        <v/>
      </c>
      <c r="L59" s="50" t="str">
        <f t="shared" si="17"/>
        <v/>
      </c>
      <c r="M59" s="51">
        <v>6</v>
      </c>
      <c r="N59" s="28"/>
      <c r="O59" s="49" t="str">
        <f t="shared" ref="O59:O93" si="21">IF(R59&lt;&gt;"",_xlfn.RANK.EQ(R59,$R$9:$R$48,0),"")</f>
        <v/>
      </c>
      <c r="P59" s="24" t="str">
        <f t="shared" si="15"/>
        <v/>
      </c>
      <c r="Q59" s="24" t="str">
        <f>IF($K59="","",VLOOKUP(P59,LISTAS!$F$5:$G$304,2,0))</f>
        <v/>
      </c>
      <c r="R59" s="38" t="str">
        <f t="shared" si="18"/>
        <v/>
      </c>
      <c r="S59" s="25" t="str">
        <f t="shared" si="19"/>
        <v/>
      </c>
      <c r="T59" s="25" t="str">
        <f t="shared" si="16"/>
        <v/>
      </c>
    </row>
    <row r="60" spans="1:20" s="5" customFormat="1" ht="18.75" customHeight="1" x14ac:dyDescent="0.3">
      <c r="B60" s="26"/>
      <c r="C60" s="22" t="str">
        <f>IF(B60="","",VLOOKUP(B60,LISTAS!$F$5:$I$304,2,0))</f>
        <v/>
      </c>
      <c r="D60" s="22" t="str">
        <f>IF(B60="","",VLOOKUP(B60,LISTAS!$F$5:$I$304,4,0))</f>
        <v/>
      </c>
      <c r="E60" s="37"/>
      <c r="G60" s="50" t="str">
        <f t="shared" si="20"/>
        <v/>
      </c>
      <c r="H60" s="34" t="str">
        <f t="shared" si="11"/>
        <v/>
      </c>
      <c r="I60" s="34" t="str">
        <f t="shared" si="12"/>
        <v/>
      </c>
      <c r="J60" s="50" t="str">
        <f t="shared" si="13"/>
        <v/>
      </c>
      <c r="K60" s="50" t="str">
        <f t="shared" si="14"/>
        <v/>
      </c>
      <c r="L60" s="50" t="str">
        <f t="shared" si="17"/>
        <v/>
      </c>
      <c r="M60" s="51">
        <v>7</v>
      </c>
      <c r="N60" s="28"/>
      <c r="O60" s="49" t="str">
        <f t="shared" si="21"/>
        <v/>
      </c>
      <c r="P60" s="24" t="str">
        <f t="shared" si="15"/>
        <v/>
      </c>
      <c r="Q60" s="24" t="str">
        <f>IF($K60="","",VLOOKUP(P60,LISTAS!$F$5:$G$304,2,0))</f>
        <v/>
      </c>
      <c r="R60" s="38" t="str">
        <f t="shared" si="18"/>
        <v/>
      </c>
      <c r="S60" s="25" t="str">
        <f t="shared" si="19"/>
        <v/>
      </c>
      <c r="T60" s="25" t="str">
        <f t="shared" si="16"/>
        <v/>
      </c>
    </row>
    <row r="61" spans="1:20" s="5" customFormat="1" ht="18.75" customHeight="1" x14ac:dyDescent="0.3">
      <c r="B61" s="26"/>
      <c r="C61" s="22" t="str">
        <f>IF(B61="","",VLOOKUP(B61,LISTAS!$F$5:$I$304,2,0))</f>
        <v/>
      </c>
      <c r="D61" s="22" t="str">
        <f>IF(B61="","",VLOOKUP(B61,LISTAS!$F$5:$I$304,4,0))</f>
        <v/>
      </c>
      <c r="E61" s="37" t="s">
        <v>37</v>
      </c>
      <c r="G61" s="50" t="str">
        <f t="shared" si="20"/>
        <v/>
      </c>
      <c r="H61" s="34" t="str">
        <f t="shared" si="11"/>
        <v/>
      </c>
      <c r="I61" s="34" t="str">
        <f t="shared" si="12"/>
        <v/>
      </c>
      <c r="J61" s="50" t="str">
        <f t="shared" si="13"/>
        <v/>
      </c>
      <c r="K61" s="50" t="str">
        <f t="shared" si="14"/>
        <v/>
      </c>
      <c r="L61" s="50" t="str">
        <f t="shared" si="17"/>
        <v/>
      </c>
      <c r="M61" s="51">
        <v>8</v>
      </c>
      <c r="N61" s="28"/>
      <c r="O61" s="49" t="str">
        <f t="shared" si="21"/>
        <v/>
      </c>
      <c r="P61" s="24" t="str">
        <f t="shared" si="15"/>
        <v/>
      </c>
      <c r="Q61" s="24" t="str">
        <f>IF($K61="","",VLOOKUP(P61,LISTAS!$F$5:$G$304,2,0))</f>
        <v/>
      </c>
      <c r="R61" s="38" t="str">
        <f t="shared" si="18"/>
        <v/>
      </c>
      <c r="S61" s="25" t="str">
        <f t="shared" si="19"/>
        <v/>
      </c>
      <c r="T61" s="25" t="str">
        <f t="shared" si="16"/>
        <v/>
      </c>
    </row>
    <row r="62" spans="1:20" s="5" customFormat="1" ht="18.75" customHeight="1" x14ac:dyDescent="0.3">
      <c r="B62" s="26"/>
      <c r="C62" s="22" t="str">
        <f>IF(B62="","",VLOOKUP(B62,LISTAS!$F$5:$I$304,2,0))</f>
        <v/>
      </c>
      <c r="D62" s="22" t="str">
        <f>IF(B62="","",VLOOKUP(B62,LISTAS!$F$5:$I$304,4,0))</f>
        <v/>
      </c>
      <c r="E62" s="37" t="s">
        <v>37</v>
      </c>
      <c r="G62" s="50" t="str">
        <f t="shared" si="20"/>
        <v/>
      </c>
      <c r="H62" s="34" t="str">
        <f t="shared" si="11"/>
        <v/>
      </c>
      <c r="I62" s="34" t="str">
        <f t="shared" si="12"/>
        <v/>
      </c>
      <c r="J62" s="50" t="str">
        <f t="shared" si="13"/>
        <v/>
      </c>
      <c r="K62" s="50" t="str">
        <f t="shared" si="14"/>
        <v/>
      </c>
      <c r="L62" s="50" t="str">
        <f t="shared" si="17"/>
        <v/>
      </c>
      <c r="M62" s="51">
        <v>9</v>
      </c>
      <c r="N62" s="28"/>
      <c r="O62" s="49" t="str">
        <f t="shared" si="21"/>
        <v/>
      </c>
      <c r="P62" s="24" t="str">
        <f t="shared" si="15"/>
        <v/>
      </c>
      <c r="Q62" s="24" t="str">
        <f>IF($K62="","",VLOOKUP(P62,LISTAS!$F$5:$G$304,2,0))</f>
        <v/>
      </c>
      <c r="R62" s="38" t="str">
        <f t="shared" si="18"/>
        <v/>
      </c>
      <c r="S62" s="25" t="str">
        <f t="shared" si="19"/>
        <v/>
      </c>
      <c r="T62" s="25" t="str">
        <f t="shared" si="16"/>
        <v/>
      </c>
    </row>
    <row r="63" spans="1:20" s="5" customFormat="1" ht="18.75" customHeight="1" x14ac:dyDescent="0.3">
      <c r="B63" s="26"/>
      <c r="C63" s="22" t="str">
        <f>IF(B63="","",VLOOKUP(B63,LISTAS!$F$5:$I$304,2,0))</f>
        <v/>
      </c>
      <c r="D63" s="22" t="str">
        <f>IF(B63="","",VLOOKUP(B63,LISTAS!$F$5:$I$304,4,0))</f>
        <v/>
      </c>
      <c r="E63" s="37" t="s">
        <v>37</v>
      </c>
      <c r="G63" s="50" t="str">
        <f t="shared" si="20"/>
        <v/>
      </c>
      <c r="H63" s="34" t="str">
        <f t="shared" si="11"/>
        <v/>
      </c>
      <c r="I63" s="34" t="str">
        <f t="shared" si="12"/>
        <v/>
      </c>
      <c r="J63" s="50" t="str">
        <f t="shared" si="13"/>
        <v/>
      </c>
      <c r="K63" s="50" t="str">
        <f t="shared" si="14"/>
        <v/>
      </c>
      <c r="L63" s="50" t="str">
        <f t="shared" si="17"/>
        <v/>
      </c>
      <c r="M63" s="51">
        <v>10</v>
      </c>
      <c r="N63" s="28"/>
      <c r="O63" s="49" t="str">
        <f t="shared" si="21"/>
        <v/>
      </c>
      <c r="P63" s="24" t="str">
        <f t="shared" si="15"/>
        <v/>
      </c>
      <c r="Q63" s="24" t="str">
        <f>IF($K63="","",VLOOKUP(P63,LISTAS!$F$5:$G$304,2,0))</f>
        <v/>
      </c>
      <c r="R63" s="38" t="str">
        <f t="shared" si="18"/>
        <v/>
      </c>
      <c r="S63" s="25" t="str">
        <f t="shared" si="19"/>
        <v/>
      </c>
      <c r="T63" s="25" t="str">
        <f t="shared" si="16"/>
        <v/>
      </c>
    </row>
    <row r="64" spans="1:20" s="5" customFormat="1" ht="18.75" customHeight="1" x14ac:dyDescent="0.3">
      <c r="B64" s="26"/>
      <c r="C64" s="22" t="str">
        <f>IF(B64="","",VLOOKUP(B64,LISTAS!$F$5:$I$304,2,0))</f>
        <v/>
      </c>
      <c r="D64" s="22" t="str">
        <f>IF(B64="","",VLOOKUP(B64,LISTAS!$F$5:$I$304,4,0))</f>
        <v/>
      </c>
      <c r="E64" s="37" t="s">
        <v>37</v>
      </c>
      <c r="G64" s="50" t="str">
        <f t="shared" si="20"/>
        <v/>
      </c>
      <c r="H64" s="34" t="str">
        <f t="shared" si="11"/>
        <v/>
      </c>
      <c r="I64" s="34" t="str">
        <f t="shared" si="12"/>
        <v/>
      </c>
      <c r="J64" s="50" t="str">
        <f t="shared" si="13"/>
        <v/>
      </c>
      <c r="K64" s="50" t="str">
        <f t="shared" si="14"/>
        <v/>
      </c>
      <c r="L64" s="50" t="str">
        <f t="shared" si="17"/>
        <v/>
      </c>
      <c r="M64" s="51">
        <v>11</v>
      </c>
      <c r="N64" s="28"/>
      <c r="O64" s="49" t="str">
        <f t="shared" si="21"/>
        <v/>
      </c>
      <c r="P64" s="24" t="str">
        <f t="shared" si="15"/>
        <v/>
      </c>
      <c r="Q64" s="24" t="str">
        <f>IF($K64="","",VLOOKUP(P64,LISTAS!$F$5:$G$304,2,0))</f>
        <v/>
      </c>
      <c r="R64" s="38" t="str">
        <f t="shared" si="18"/>
        <v/>
      </c>
      <c r="S64" s="25" t="str">
        <f t="shared" si="19"/>
        <v/>
      </c>
      <c r="T64" s="25" t="str">
        <f t="shared" si="16"/>
        <v/>
      </c>
    </row>
    <row r="65" spans="2:20" s="5" customFormat="1" ht="18.75" customHeight="1" x14ac:dyDescent="0.3">
      <c r="B65" s="26"/>
      <c r="C65" s="22" t="str">
        <f>IF(B65="","",VLOOKUP(B65,LISTAS!$F$5:$I$304,2,0))</f>
        <v/>
      </c>
      <c r="D65" s="22" t="str">
        <f>IF(B65="","",VLOOKUP(B65,LISTAS!$F$5:$I$304,4,0))</f>
        <v/>
      </c>
      <c r="E65" s="37" t="s">
        <v>37</v>
      </c>
      <c r="G65" s="50" t="str">
        <f t="shared" si="20"/>
        <v/>
      </c>
      <c r="H65" s="34" t="str">
        <f t="shared" si="11"/>
        <v/>
      </c>
      <c r="I65" s="34" t="str">
        <f t="shared" si="12"/>
        <v/>
      </c>
      <c r="J65" s="50" t="str">
        <f t="shared" si="13"/>
        <v/>
      </c>
      <c r="K65" s="50" t="str">
        <f t="shared" si="14"/>
        <v/>
      </c>
      <c r="L65" s="50" t="str">
        <f t="shared" si="17"/>
        <v/>
      </c>
      <c r="M65" s="51">
        <v>12</v>
      </c>
      <c r="N65" s="28"/>
      <c r="O65" s="49" t="str">
        <f t="shared" si="21"/>
        <v/>
      </c>
      <c r="P65" s="24" t="str">
        <f t="shared" si="15"/>
        <v/>
      </c>
      <c r="Q65" s="24" t="str">
        <f>IF($K65="","",VLOOKUP(P65,LISTAS!$F$5:$G$304,2,0))</f>
        <v/>
      </c>
      <c r="R65" s="38" t="str">
        <f t="shared" si="18"/>
        <v/>
      </c>
      <c r="S65" s="25" t="str">
        <f t="shared" si="19"/>
        <v/>
      </c>
      <c r="T65" s="25" t="str">
        <f t="shared" si="16"/>
        <v/>
      </c>
    </row>
    <row r="66" spans="2:20" s="5" customFormat="1" ht="18.75" customHeight="1" x14ac:dyDescent="0.3">
      <c r="B66" s="26"/>
      <c r="C66" s="22" t="str">
        <f>IF(B66="","",VLOOKUP(B66,LISTAS!$F$5:$I$304,2,0))</f>
        <v/>
      </c>
      <c r="D66" s="22" t="str">
        <f>IF(B66="","",VLOOKUP(B66,LISTAS!$F$5:$I$304,4,0))</f>
        <v/>
      </c>
      <c r="E66" s="37" t="s">
        <v>37</v>
      </c>
      <c r="G66" s="50" t="str">
        <f t="shared" si="20"/>
        <v/>
      </c>
      <c r="H66" s="34" t="str">
        <f t="shared" si="11"/>
        <v/>
      </c>
      <c r="I66" s="34" t="str">
        <f t="shared" si="12"/>
        <v/>
      </c>
      <c r="J66" s="50" t="str">
        <f t="shared" si="13"/>
        <v/>
      </c>
      <c r="K66" s="50" t="str">
        <f t="shared" si="14"/>
        <v/>
      </c>
      <c r="L66" s="50" t="str">
        <f t="shared" si="17"/>
        <v/>
      </c>
      <c r="M66" s="51">
        <v>13</v>
      </c>
      <c r="N66" s="28"/>
      <c r="O66" s="49" t="str">
        <f t="shared" si="21"/>
        <v/>
      </c>
      <c r="P66" s="24" t="str">
        <f t="shared" si="15"/>
        <v/>
      </c>
      <c r="Q66" s="24" t="str">
        <f>IF($K66="","",VLOOKUP(P66,LISTAS!$F$5:$G$304,2,0))</f>
        <v/>
      </c>
      <c r="R66" s="38" t="str">
        <f t="shared" si="18"/>
        <v/>
      </c>
      <c r="S66" s="25" t="str">
        <f t="shared" si="19"/>
        <v/>
      </c>
      <c r="T66" s="25" t="str">
        <f t="shared" si="16"/>
        <v/>
      </c>
    </row>
    <row r="67" spans="2:20" s="5" customFormat="1" ht="18.75" customHeight="1" x14ac:dyDescent="0.3">
      <c r="B67" s="26"/>
      <c r="C67" s="22" t="str">
        <f>IF(B67="","",VLOOKUP(B67,LISTAS!$F$5:$I$304,2,0))</f>
        <v/>
      </c>
      <c r="D67" s="22" t="str">
        <f>IF(B67="","",VLOOKUP(B67,LISTAS!$F$5:$I$304,4,0))</f>
        <v/>
      </c>
      <c r="E67" s="37" t="s">
        <v>37</v>
      </c>
      <c r="G67" s="50" t="str">
        <f t="shared" si="20"/>
        <v/>
      </c>
      <c r="H67" s="34" t="str">
        <f t="shared" si="11"/>
        <v/>
      </c>
      <c r="I67" s="34" t="str">
        <f t="shared" si="12"/>
        <v/>
      </c>
      <c r="J67" s="50" t="str">
        <f t="shared" si="13"/>
        <v/>
      </c>
      <c r="K67" s="50" t="str">
        <f t="shared" si="14"/>
        <v/>
      </c>
      <c r="L67" s="50" t="str">
        <f t="shared" si="17"/>
        <v/>
      </c>
      <c r="M67" s="51">
        <v>14</v>
      </c>
      <c r="N67" s="28"/>
      <c r="O67" s="49" t="str">
        <f t="shared" si="21"/>
        <v/>
      </c>
      <c r="P67" s="24" t="str">
        <f t="shared" si="15"/>
        <v/>
      </c>
      <c r="Q67" s="24" t="str">
        <f>IF($K67="","",VLOOKUP(P67,LISTAS!$F$5:$G$304,2,0))</f>
        <v/>
      </c>
      <c r="R67" s="38" t="str">
        <f t="shared" si="18"/>
        <v/>
      </c>
      <c r="S67" s="25" t="str">
        <f t="shared" si="19"/>
        <v/>
      </c>
      <c r="T67" s="25" t="str">
        <f t="shared" si="16"/>
        <v/>
      </c>
    </row>
    <row r="68" spans="2:20" s="5" customFormat="1" ht="18.75" customHeight="1" x14ac:dyDescent="0.3">
      <c r="B68" s="26"/>
      <c r="C68" s="22" t="str">
        <f>IF(B68="","",VLOOKUP(B68,LISTAS!$F$5:$I$304,2,0))</f>
        <v/>
      </c>
      <c r="D68" s="22" t="str">
        <f>IF(B68="","",VLOOKUP(B68,LISTAS!$F$5:$I$304,4,0))</f>
        <v/>
      </c>
      <c r="E68" s="37" t="s">
        <v>37</v>
      </c>
      <c r="G68" s="50" t="str">
        <f t="shared" si="20"/>
        <v/>
      </c>
      <c r="H68" s="34" t="str">
        <f t="shared" si="11"/>
        <v/>
      </c>
      <c r="I68" s="34" t="str">
        <f t="shared" si="12"/>
        <v/>
      </c>
      <c r="J68" s="50" t="str">
        <f t="shared" si="13"/>
        <v/>
      </c>
      <c r="K68" s="50" t="str">
        <f t="shared" si="14"/>
        <v/>
      </c>
      <c r="L68" s="50" t="str">
        <f t="shared" si="17"/>
        <v/>
      </c>
      <c r="M68" s="51">
        <v>15</v>
      </c>
      <c r="N68" s="28"/>
      <c r="O68" s="49" t="str">
        <f t="shared" si="21"/>
        <v/>
      </c>
      <c r="P68" s="24" t="str">
        <f t="shared" si="15"/>
        <v/>
      </c>
      <c r="Q68" s="24" t="str">
        <f>IF($K68="","",VLOOKUP(P68,LISTAS!$F$5:$G$304,2,0))</f>
        <v/>
      </c>
      <c r="R68" s="38" t="str">
        <f t="shared" si="18"/>
        <v/>
      </c>
      <c r="S68" s="25" t="str">
        <f t="shared" si="19"/>
        <v/>
      </c>
      <c r="T68" s="25" t="str">
        <f t="shared" si="16"/>
        <v/>
      </c>
    </row>
    <row r="69" spans="2:20" s="5" customFormat="1" ht="18.75" customHeight="1" x14ac:dyDescent="0.3">
      <c r="B69" s="26"/>
      <c r="C69" s="22" t="str">
        <f>IF(B69="","",VLOOKUP(B69,LISTAS!$F$5:$I$304,2,0))</f>
        <v/>
      </c>
      <c r="D69" s="22" t="str">
        <f>IF(B69="","",VLOOKUP(B69,LISTAS!$F$5:$I$304,4,0))</f>
        <v/>
      </c>
      <c r="E69" s="37" t="s">
        <v>37</v>
      </c>
      <c r="G69" s="50" t="str">
        <f t="shared" si="20"/>
        <v/>
      </c>
      <c r="H69" s="34" t="str">
        <f t="shared" si="11"/>
        <v/>
      </c>
      <c r="I69" s="34" t="str">
        <f t="shared" si="12"/>
        <v/>
      </c>
      <c r="J69" s="50" t="str">
        <f t="shared" si="13"/>
        <v/>
      </c>
      <c r="K69" s="50" t="str">
        <f t="shared" si="14"/>
        <v/>
      </c>
      <c r="L69" s="50" t="str">
        <f t="shared" si="17"/>
        <v/>
      </c>
      <c r="M69" s="51">
        <v>16</v>
      </c>
      <c r="N69" s="28"/>
      <c r="O69" s="49" t="str">
        <f t="shared" si="21"/>
        <v/>
      </c>
      <c r="P69" s="24" t="str">
        <f t="shared" si="15"/>
        <v/>
      </c>
      <c r="Q69" s="24" t="str">
        <f>IF($K69="","",VLOOKUP(P69,LISTAS!$F$5:$G$304,2,0))</f>
        <v/>
      </c>
      <c r="R69" s="38" t="str">
        <f t="shared" si="18"/>
        <v/>
      </c>
      <c r="S69" s="25" t="str">
        <f t="shared" si="19"/>
        <v/>
      </c>
      <c r="T69" s="25" t="str">
        <f t="shared" si="16"/>
        <v/>
      </c>
    </row>
    <row r="70" spans="2:20" s="5" customFormat="1" ht="18.75" customHeight="1" x14ac:dyDescent="0.3">
      <c r="B70" s="26"/>
      <c r="C70" s="22" t="str">
        <f>IF(B70="","",VLOOKUP(B70,LISTAS!$F$5:$I$304,2,0))</f>
        <v/>
      </c>
      <c r="D70" s="22" t="str">
        <f>IF(B70="","",VLOOKUP(B70,LISTAS!$F$5:$I$304,4,0))</f>
        <v/>
      </c>
      <c r="E70" s="37" t="s">
        <v>37</v>
      </c>
      <c r="G70" s="50" t="str">
        <f t="shared" si="20"/>
        <v/>
      </c>
      <c r="H70" s="34" t="str">
        <f t="shared" si="11"/>
        <v/>
      </c>
      <c r="I70" s="34" t="str">
        <f t="shared" si="12"/>
        <v/>
      </c>
      <c r="J70" s="50" t="str">
        <f t="shared" si="13"/>
        <v/>
      </c>
      <c r="K70" s="50" t="str">
        <f t="shared" si="14"/>
        <v/>
      </c>
      <c r="L70" s="50" t="str">
        <f t="shared" si="17"/>
        <v/>
      </c>
      <c r="M70" s="51">
        <v>17</v>
      </c>
      <c r="N70" s="28"/>
      <c r="O70" s="49" t="str">
        <f t="shared" si="21"/>
        <v/>
      </c>
      <c r="P70" s="24" t="str">
        <f t="shared" si="15"/>
        <v/>
      </c>
      <c r="Q70" s="24" t="str">
        <f>IF($K70="","",VLOOKUP(P70,LISTAS!$F$5:$G$304,2,0))</f>
        <v/>
      </c>
      <c r="R70" s="38" t="str">
        <f t="shared" si="18"/>
        <v/>
      </c>
      <c r="S70" s="25" t="str">
        <f t="shared" si="19"/>
        <v/>
      </c>
      <c r="T70" s="25" t="str">
        <f t="shared" si="16"/>
        <v/>
      </c>
    </row>
    <row r="71" spans="2:20" s="5" customFormat="1" ht="18.75" customHeight="1" x14ac:dyDescent="0.3">
      <c r="B71" s="26"/>
      <c r="C71" s="22" t="str">
        <f>IF(B71="","",VLOOKUP(B71,LISTAS!$F$5:$I$304,2,0))</f>
        <v/>
      </c>
      <c r="D71" s="22" t="str">
        <f>IF(B71="","",VLOOKUP(B71,LISTAS!$F$5:$I$304,4,0))</f>
        <v/>
      </c>
      <c r="E71" s="37" t="s">
        <v>37</v>
      </c>
      <c r="G71" s="50" t="str">
        <f t="shared" si="20"/>
        <v/>
      </c>
      <c r="H71" s="34" t="str">
        <f t="shared" si="11"/>
        <v/>
      </c>
      <c r="I71" s="34" t="str">
        <f t="shared" si="12"/>
        <v/>
      </c>
      <c r="J71" s="50" t="str">
        <f t="shared" si="13"/>
        <v/>
      </c>
      <c r="K71" s="50" t="str">
        <f t="shared" si="14"/>
        <v/>
      </c>
      <c r="L71" s="50" t="str">
        <f t="shared" si="17"/>
        <v/>
      </c>
      <c r="M71" s="51">
        <v>18</v>
      </c>
      <c r="N71" s="28"/>
      <c r="O71" s="49" t="str">
        <f t="shared" si="21"/>
        <v/>
      </c>
      <c r="P71" s="24" t="str">
        <f t="shared" si="15"/>
        <v/>
      </c>
      <c r="Q71" s="24" t="str">
        <f>IF($K71="","",VLOOKUP(P71,LISTAS!$F$5:$G$304,2,0))</f>
        <v/>
      </c>
      <c r="R71" s="38" t="str">
        <f t="shared" si="18"/>
        <v/>
      </c>
      <c r="S71" s="25" t="str">
        <f t="shared" si="19"/>
        <v/>
      </c>
      <c r="T71" s="25" t="str">
        <f t="shared" si="16"/>
        <v/>
      </c>
    </row>
    <row r="72" spans="2:20" s="5" customFormat="1" ht="18.75" customHeight="1" x14ac:dyDescent="0.3">
      <c r="B72" s="26"/>
      <c r="C72" s="22" t="str">
        <f>IF(B72="","",VLOOKUP(B72,LISTAS!$F$5:$I$304,2,0))</f>
        <v/>
      </c>
      <c r="D72" s="22" t="str">
        <f>IF(B72="","",VLOOKUP(B72,LISTAS!$F$5:$I$304,4,0))</f>
        <v/>
      </c>
      <c r="E72" s="37" t="s">
        <v>37</v>
      </c>
      <c r="G72" s="50" t="str">
        <f t="shared" si="20"/>
        <v/>
      </c>
      <c r="H72" s="34" t="str">
        <f t="shared" si="11"/>
        <v/>
      </c>
      <c r="I72" s="34" t="str">
        <f t="shared" si="12"/>
        <v/>
      </c>
      <c r="J72" s="50" t="str">
        <f t="shared" si="13"/>
        <v/>
      </c>
      <c r="K72" s="50" t="str">
        <f t="shared" si="14"/>
        <v/>
      </c>
      <c r="L72" s="50" t="str">
        <f t="shared" si="17"/>
        <v/>
      </c>
      <c r="M72" s="51">
        <v>19</v>
      </c>
      <c r="N72" s="28"/>
      <c r="O72" s="49" t="str">
        <f t="shared" si="21"/>
        <v/>
      </c>
      <c r="P72" s="24" t="str">
        <f t="shared" si="15"/>
        <v/>
      </c>
      <c r="Q72" s="24" t="str">
        <f>IF($K72="","",VLOOKUP(P72,LISTAS!$F$5:$G$304,2,0))</f>
        <v/>
      </c>
      <c r="R72" s="38" t="str">
        <f t="shared" si="18"/>
        <v/>
      </c>
      <c r="S72" s="25" t="str">
        <f t="shared" si="19"/>
        <v/>
      </c>
      <c r="T72" s="25" t="str">
        <f t="shared" si="16"/>
        <v/>
      </c>
    </row>
    <row r="73" spans="2:20" s="5" customFormat="1" ht="18.75" customHeight="1" x14ac:dyDescent="0.3">
      <c r="B73" s="26"/>
      <c r="C73" s="22" t="str">
        <f>IF(B73="","",VLOOKUP(B73,LISTAS!$F$5:$I$304,2,0))</f>
        <v/>
      </c>
      <c r="D73" s="22" t="str">
        <f>IF(B73="","",VLOOKUP(B73,LISTAS!$F$5:$I$304,4,0))</f>
        <v/>
      </c>
      <c r="E73" s="37" t="s">
        <v>37</v>
      </c>
      <c r="G73" s="50" t="str">
        <f t="shared" si="20"/>
        <v/>
      </c>
      <c r="H73" s="34" t="str">
        <f t="shared" si="11"/>
        <v/>
      </c>
      <c r="I73" s="34" t="str">
        <f t="shared" si="12"/>
        <v/>
      </c>
      <c r="J73" s="50" t="str">
        <f t="shared" si="13"/>
        <v/>
      </c>
      <c r="K73" s="50" t="str">
        <f t="shared" si="14"/>
        <v/>
      </c>
      <c r="L73" s="50" t="str">
        <f t="shared" si="17"/>
        <v/>
      </c>
      <c r="M73" s="51">
        <v>20</v>
      </c>
      <c r="N73" s="28"/>
      <c r="O73" s="49" t="str">
        <f t="shared" si="21"/>
        <v/>
      </c>
      <c r="P73" s="24" t="str">
        <f t="shared" si="15"/>
        <v/>
      </c>
      <c r="Q73" s="24" t="str">
        <f>IF($K73="","",VLOOKUP(P73,LISTAS!$F$5:$G$304,2,0))</f>
        <v/>
      </c>
      <c r="R73" s="38" t="str">
        <f t="shared" si="18"/>
        <v/>
      </c>
      <c r="S73" s="25" t="str">
        <f t="shared" si="19"/>
        <v/>
      </c>
      <c r="T73" s="25" t="str">
        <f t="shared" si="16"/>
        <v/>
      </c>
    </row>
    <row r="74" spans="2:20" ht="16.5" x14ac:dyDescent="0.3">
      <c r="B74" s="26"/>
      <c r="C74" s="22" t="str">
        <f>IF(B74="","",VLOOKUP(B74,LISTAS!$F$5:$I$304,2,0))</f>
        <v/>
      </c>
      <c r="D74" s="22" t="str">
        <f>IF(B74="","",VLOOKUP(B74,LISTAS!$F$5:$I$304,4,0))</f>
        <v/>
      </c>
      <c r="E74" s="37" t="s">
        <v>37</v>
      </c>
      <c r="F74" s="5"/>
      <c r="G74" s="50" t="str">
        <f t="shared" si="20"/>
        <v/>
      </c>
      <c r="H74" s="34" t="str">
        <f t="shared" si="11"/>
        <v/>
      </c>
      <c r="I74" s="34" t="str">
        <f t="shared" si="12"/>
        <v/>
      </c>
      <c r="J74" s="50" t="str">
        <f t="shared" si="13"/>
        <v/>
      </c>
      <c r="K74" s="50" t="str">
        <f t="shared" si="14"/>
        <v/>
      </c>
      <c r="L74" s="50" t="str">
        <f t="shared" si="17"/>
        <v/>
      </c>
      <c r="M74" s="51">
        <v>21</v>
      </c>
      <c r="N74" s="28"/>
      <c r="O74" s="49" t="str">
        <f t="shared" si="21"/>
        <v/>
      </c>
      <c r="P74" s="24" t="str">
        <f t="shared" si="15"/>
        <v/>
      </c>
      <c r="Q74" s="24" t="str">
        <f>IF($K74="","",VLOOKUP(P74,LISTAS!$F$5:$G$304,2,0))</f>
        <v/>
      </c>
      <c r="R74" s="38" t="str">
        <f t="shared" si="18"/>
        <v/>
      </c>
      <c r="S74" s="25" t="str">
        <f t="shared" si="19"/>
        <v/>
      </c>
      <c r="T74" s="25" t="str">
        <f t="shared" si="16"/>
        <v/>
      </c>
    </row>
    <row r="75" spans="2:20" ht="16.5" x14ac:dyDescent="0.3">
      <c r="B75" s="26"/>
      <c r="C75" s="22" t="str">
        <f>IF(B75="","",VLOOKUP(B75,LISTAS!$F$5:$I$304,2,0))</f>
        <v/>
      </c>
      <c r="D75" s="22" t="str">
        <f>IF(B75="","",VLOOKUP(B75,LISTAS!$F$5:$I$304,4,0))</f>
        <v/>
      </c>
      <c r="E75" s="37" t="s">
        <v>37</v>
      </c>
      <c r="F75" s="5"/>
      <c r="G75" s="50" t="str">
        <f t="shared" si="20"/>
        <v/>
      </c>
      <c r="H75" s="34" t="str">
        <f t="shared" si="11"/>
        <v/>
      </c>
      <c r="I75" s="34" t="str">
        <f t="shared" si="12"/>
        <v/>
      </c>
      <c r="J75" s="50" t="str">
        <f t="shared" si="13"/>
        <v/>
      </c>
      <c r="K75" s="50" t="str">
        <f t="shared" si="14"/>
        <v/>
      </c>
      <c r="L75" s="50" t="str">
        <f t="shared" si="17"/>
        <v/>
      </c>
      <c r="M75" s="51">
        <v>22</v>
      </c>
      <c r="N75" s="28"/>
      <c r="O75" s="49" t="str">
        <f t="shared" si="21"/>
        <v/>
      </c>
      <c r="P75" s="24" t="str">
        <f t="shared" si="15"/>
        <v/>
      </c>
      <c r="Q75" s="24" t="str">
        <f>IF($K75="","",VLOOKUP(P75,LISTAS!$F$5:$G$304,2,0))</f>
        <v/>
      </c>
      <c r="R75" s="38" t="str">
        <f t="shared" si="18"/>
        <v/>
      </c>
      <c r="S75" s="25" t="str">
        <f t="shared" si="19"/>
        <v/>
      </c>
      <c r="T75" s="25" t="str">
        <f t="shared" si="16"/>
        <v/>
      </c>
    </row>
    <row r="76" spans="2:20" ht="16.5" x14ac:dyDescent="0.3">
      <c r="B76" s="26"/>
      <c r="C76" s="22" t="str">
        <f>IF(B76="","",VLOOKUP(B76,LISTAS!$F$5:$I$304,2,0))</f>
        <v/>
      </c>
      <c r="D76" s="22" t="str">
        <f>IF(B76="","",VLOOKUP(B76,LISTAS!$F$5:$I$304,4,0))</f>
        <v/>
      </c>
      <c r="E76" s="37" t="s">
        <v>37</v>
      </c>
      <c r="F76" s="5"/>
      <c r="G76" s="50" t="str">
        <f t="shared" si="20"/>
        <v/>
      </c>
      <c r="H76" s="34" t="str">
        <f t="shared" si="11"/>
        <v/>
      </c>
      <c r="I76" s="34" t="str">
        <f t="shared" si="12"/>
        <v/>
      </c>
      <c r="J76" s="50" t="str">
        <f t="shared" si="13"/>
        <v/>
      </c>
      <c r="K76" s="50" t="str">
        <f t="shared" si="14"/>
        <v/>
      </c>
      <c r="L76" s="50" t="str">
        <f t="shared" si="17"/>
        <v/>
      </c>
      <c r="M76" s="51">
        <v>23</v>
      </c>
      <c r="N76" s="28"/>
      <c r="O76" s="49" t="str">
        <f t="shared" si="21"/>
        <v/>
      </c>
      <c r="P76" s="24" t="str">
        <f t="shared" si="15"/>
        <v/>
      </c>
      <c r="Q76" s="24" t="str">
        <f>IF($K76="","",VLOOKUP(P76,LISTAS!$F$5:$G$304,2,0))</f>
        <v/>
      </c>
      <c r="R76" s="38" t="str">
        <f t="shared" si="18"/>
        <v/>
      </c>
      <c r="S76" s="25" t="str">
        <f t="shared" si="19"/>
        <v/>
      </c>
      <c r="T76" s="25" t="str">
        <f t="shared" si="16"/>
        <v/>
      </c>
    </row>
    <row r="77" spans="2:20" ht="16.5" x14ac:dyDescent="0.3">
      <c r="B77" s="26"/>
      <c r="C77" s="22" t="str">
        <f>IF(B77="","",VLOOKUP(B77,LISTAS!$F$5:$I$304,2,0))</f>
        <v/>
      </c>
      <c r="D77" s="22" t="str">
        <f>IF(B77="","",VLOOKUP(B77,LISTAS!$F$5:$I$304,4,0))</f>
        <v/>
      </c>
      <c r="E77" s="37" t="s">
        <v>37</v>
      </c>
      <c r="F77" s="5"/>
      <c r="G77" s="50" t="str">
        <f t="shared" si="20"/>
        <v/>
      </c>
      <c r="H77" s="34" t="str">
        <f t="shared" si="11"/>
        <v/>
      </c>
      <c r="I77" s="34" t="str">
        <f t="shared" si="12"/>
        <v/>
      </c>
      <c r="J77" s="50" t="str">
        <f t="shared" si="13"/>
        <v/>
      </c>
      <c r="K77" s="50" t="str">
        <f t="shared" si="14"/>
        <v/>
      </c>
      <c r="L77" s="50" t="str">
        <f t="shared" si="17"/>
        <v/>
      </c>
      <c r="M77" s="51">
        <v>24</v>
      </c>
      <c r="N77" s="28"/>
      <c r="O77" s="49" t="str">
        <f t="shared" si="21"/>
        <v/>
      </c>
      <c r="P77" s="24" t="str">
        <f t="shared" si="15"/>
        <v/>
      </c>
      <c r="Q77" s="24" t="str">
        <f>IF($K77="","",VLOOKUP(P77,LISTAS!$F$5:$G$304,2,0))</f>
        <v/>
      </c>
      <c r="R77" s="38" t="str">
        <f t="shared" si="18"/>
        <v/>
      </c>
      <c r="S77" s="25" t="str">
        <f t="shared" si="19"/>
        <v/>
      </c>
      <c r="T77" s="25" t="str">
        <f t="shared" si="16"/>
        <v/>
      </c>
    </row>
    <row r="78" spans="2:20" ht="16.5" x14ac:dyDescent="0.3">
      <c r="B78" s="26"/>
      <c r="C78" s="22" t="str">
        <f>IF(B78="","",VLOOKUP(B78,LISTAS!$F$5:$I$304,2,0))</f>
        <v/>
      </c>
      <c r="D78" s="22" t="str">
        <f>IF(B78="","",VLOOKUP(B78,LISTAS!$F$5:$I$304,4,0))</f>
        <v/>
      </c>
      <c r="E78" s="37" t="s">
        <v>37</v>
      </c>
      <c r="F78" s="5"/>
      <c r="G78" s="50" t="str">
        <f t="shared" si="20"/>
        <v/>
      </c>
      <c r="H78" s="34" t="str">
        <f t="shared" si="11"/>
        <v/>
      </c>
      <c r="I78" s="34" t="str">
        <f t="shared" si="12"/>
        <v/>
      </c>
      <c r="J78" s="50" t="str">
        <f t="shared" si="13"/>
        <v/>
      </c>
      <c r="K78" s="50" t="str">
        <f t="shared" si="14"/>
        <v/>
      </c>
      <c r="L78" s="50" t="str">
        <f t="shared" si="17"/>
        <v/>
      </c>
      <c r="M78" s="51">
        <v>25</v>
      </c>
      <c r="N78" s="28"/>
      <c r="O78" s="49" t="str">
        <f t="shared" si="21"/>
        <v/>
      </c>
      <c r="P78" s="24" t="str">
        <f t="shared" si="15"/>
        <v/>
      </c>
      <c r="Q78" s="24" t="str">
        <f>IF($K78="","",VLOOKUP(P78,LISTAS!$F$5:$G$304,2,0))</f>
        <v/>
      </c>
      <c r="R78" s="38" t="str">
        <f t="shared" si="18"/>
        <v/>
      </c>
      <c r="S78" s="25" t="str">
        <f t="shared" si="19"/>
        <v/>
      </c>
      <c r="T78" s="25" t="str">
        <f t="shared" si="16"/>
        <v/>
      </c>
    </row>
    <row r="79" spans="2:20" ht="16.5" x14ac:dyDescent="0.3">
      <c r="B79" s="26"/>
      <c r="C79" s="22" t="str">
        <f>IF(B79="","",VLOOKUP(B79,LISTAS!$F$5:$I$304,2,0))</f>
        <v/>
      </c>
      <c r="D79" s="22" t="str">
        <f>IF(B79="","",VLOOKUP(B79,LISTAS!$F$5:$I$304,4,0))</f>
        <v/>
      </c>
      <c r="E79" s="37" t="s">
        <v>37</v>
      </c>
      <c r="F79" s="5"/>
      <c r="G79" s="50" t="str">
        <f t="shared" si="20"/>
        <v/>
      </c>
      <c r="H79" s="34" t="str">
        <f t="shared" si="11"/>
        <v/>
      </c>
      <c r="I79" s="34" t="str">
        <f t="shared" si="12"/>
        <v/>
      </c>
      <c r="J79" s="50" t="str">
        <f t="shared" si="13"/>
        <v/>
      </c>
      <c r="K79" s="50" t="str">
        <f t="shared" si="14"/>
        <v/>
      </c>
      <c r="L79" s="50" t="str">
        <f t="shared" si="17"/>
        <v/>
      </c>
      <c r="M79" s="51">
        <v>26</v>
      </c>
      <c r="N79" s="28"/>
      <c r="O79" s="49" t="str">
        <f t="shared" si="21"/>
        <v/>
      </c>
      <c r="P79" s="24" t="str">
        <f t="shared" si="15"/>
        <v/>
      </c>
      <c r="Q79" s="24" t="str">
        <f>IF($K79="","",VLOOKUP(P79,LISTAS!$F$5:$G$304,2,0))</f>
        <v/>
      </c>
      <c r="R79" s="38" t="str">
        <f t="shared" si="18"/>
        <v/>
      </c>
      <c r="S79" s="25" t="str">
        <f t="shared" si="19"/>
        <v/>
      </c>
      <c r="T79" s="25" t="str">
        <f t="shared" si="16"/>
        <v/>
      </c>
    </row>
    <row r="80" spans="2:20" ht="16.5" x14ac:dyDescent="0.3">
      <c r="B80" s="26"/>
      <c r="C80" s="22" t="str">
        <f>IF(B80="","",VLOOKUP(B80,LISTAS!$F$5:$I$304,2,0))</f>
        <v/>
      </c>
      <c r="D80" s="22" t="str">
        <f>IF(B80="","",VLOOKUP(B80,LISTAS!$F$5:$I$304,4,0))</f>
        <v/>
      </c>
      <c r="E80" s="37" t="s">
        <v>37</v>
      </c>
      <c r="F80" s="5"/>
      <c r="G80" s="50" t="str">
        <f t="shared" si="20"/>
        <v/>
      </c>
      <c r="H80" s="34" t="str">
        <f t="shared" si="11"/>
        <v/>
      </c>
      <c r="I80" s="34" t="str">
        <f t="shared" si="12"/>
        <v/>
      </c>
      <c r="J80" s="50" t="str">
        <f t="shared" si="13"/>
        <v/>
      </c>
      <c r="K80" s="50" t="str">
        <f t="shared" si="14"/>
        <v/>
      </c>
      <c r="L80" s="50" t="str">
        <f t="shared" si="17"/>
        <v/>
      </c>
      <c r="M80" s="51">
        <v>27</v>
      </c>
      <c r="N80" s="28"/>
      <c r="O80" s="49" t="str">
        <f t="shared" si="21"/>
        <v/>
      </c>
      <c r="P80" s="24" t="str">
        <f t="shared" si="15"/>
        <v/>
      </c>
      <c r="Q80" s="24" t="str">
        <f>IF($K80="","",VLOOKUP(P80,LISTAS!$F$5:$G$304,2,0))</f>
        <v/>
      </c>
      <c r="R80" s="38" t="str">
        <f t="shared" si="18"/>
        <v/>
      </c>
      <c r="S80" s="25" t="str">
        <f t="shared" si="19"/>
        <v/>
      </c>
      <c r="T80" s="25" t="str">
        <f t="shared" si="16"/>
        <v/>
      </c>
    </row>
    <row r="81" spans="2:20" ht="16.5" x14ac:dyDescent="0.3">
      <c r="B81" s="26"/>
      <c r="C81" s="22" t="str">
        <f>IF(B81="","",VLOOKUP(B81,LISTAS!$F$5:$I$304,2,0))</f>
        <v/>
      </c>
      <c r="D81" s="22" t="str">
        <f>IF(B81="","",VLOOKUP(B81,LISTAS!$F$5:$I$304,4,0))</f>
        <v/>
      </c>
      <c r="E81" s="37" t="s">
        <v>37</v>
      </c>
      <c r="F81" s="5"/>
      <c r="G81" s="50" t="str">
        <f t="shared" si="20"/>
        <v/>
      </c>
      <c r="H81" s="34" t="str">
        <f t="shared" si="11"/>
        <v/>
      </c>
      <c r="I81" s="34" t="str">
        <f t="shared" si="12"/>
        <v/>
      </c>
      <c r="J81" s="50" t="str">
        <f t="shared" si="13"/>
        <v/>
      </c>
      <c r="K81" s="50" t="str">
        <f t="shared" si="14"/>
        <v/>
      </c>
      <c r="L81" s="50" t="str">
        <f t="shared" si="17"/>
        <v/>
      </c>
      <c r="M81" s="51">
        <v>28</v>
      </c>
      <c r="N81" s="28"/>
      <c r="O81" s="49" t="str">
        <f t="shared" si="21"/>
        <v/>
      </c>
      <c r="P81" s="24" t="str">
        <f t="shared" si="15"/>
        <v/>
      </c>
      <c r="Q81" s="24" t="str">
        <f>IF($K81="","",VLOOKUP(P81,LISTAS!$F$5:$G$304,2,0))</f>
        <v/>
      </c>
      <c r="R81" s="38" t="str">
        <f t="shared" si="18"/>
        <v/>
      </c>
      <c r="S81" s="25" t="str">
        <f t="shared" si="19"/>
        <v/>
      </c>
      <c r="T81" s="25" t="str">
        <f t="shared" si="16"/>
        <v/>
      </c>
    </row>
    <row r="82" spans="2:20" ht="16.5" x14ac:dyDescent="0.3">
      <c r="B82" s="26"/>
      <c r="C82" s="22" t="str">
        <f>IF(B82="","",VLOOKUP(B82,LISTAS!$F$5:$I$304,2,0))</f>
        <v/>
      </c>
      <c r="D82" s="22" t="str">
        <f>IF(B82="","",VLOOKUP(B82,LISTAS!$F$5:$I$304,4,0))</f>
        <v/>
      </c>
      <c r="E82" s="37" t="s">
        <v>37</v>
      </c>
      <c r="F82" s="5"/>
      <c r="G82" s="50" t="str">
        <f t="shared" si="20"/>
        <v/>
      </c>
      <c r="H82" s="34" t="str">
        <f t="shared" si="11"/>
        <v/>
      </c>
      <c r="I82" s="34" t="str">
        <f t="shared" si="12"/>
        <v/>
      </c>
      <c r="J82" s="50" t="str">
        <f t="shared" si="13"/>
        <v/>
      </c>
      <c r="K82" s="50" t="str">
        <f t="shared" si="14"/>
        <v/>
      </c>
      <c r="L82" s="50" t="str">
        <f t="shared" si="17"/>
        <v/>
      </c>
      <c r="M82" s="51">
        <v>29</v>
      </c>
      <c r="N82" s="28"/>
      <c r="O82" s="49" t="str">
        <f t="shared" si="21"/>
        <v/>
      </c>
      <c r="P82" s="24" t="str">
        <f t="shared" si="15"/>
        <v/>
      </c>
      <c r="Q82" s="24" t="str">
        <f>IF($K82="","",VLOOKUP(P82,LISTAS!$F$5:$G$304,2,0))</f>
        <v/>
      </c>
      <c r="R82" s="38" t="str">
        <f t="shared" si="18"/>
        <v/>
      </c>
      <c r="S82" s="25" t="str">
        <f t="shared" si="19"/>
        <v/>
      </c>
      <c r="T82" s="25" t="str">
        <f t="shared" si="16"/>
        <v/>
      </c>
    </row>
    <row r="83" spans="2:20" ht="16.5" x14ac:dyDescent="0.3">
      <c r="B83" s="26"/>
      <c r="C83" s="22" t="str">
        <f>IF(B83="","",VLOOKUP(B83,LISTAS!$F$5:$I$304,2,0))</f>
        <v/>
      </c>
      <c r="D83" s="22" t="str">
        <f>IF(B83="","",VLOOKUP(B83,LISTAS!$F$5:$I$304,4,0))</f>
        <v/>
      </c>
      <c r="E83" s="37" t="s">
        <v>37</v>
      </c>
      <c r="F83" s="5"/>
      <c r="G83" s="50" t="str">
        <f t="shared" si="20"/>
        <v/>
      </c>
      <c r="H83" s="34" t="str">
        <f t="shared" si="11"/>
        <v/>
      </c>
      <c r="I83" s="34" t="str">
        <f t="shared" si="12"/>
        <v/>
      </c>
      <c r="J83" s="50" t="str">
        <f t="shared" si="13"/>
        <v/>
      </c>
      <c r="K83" s="50" t="str">
        <f t="shared" si="14"/>
        <v/>
      </c>
      <c r="L83" s="50" t="str">
        <f t="shared" si="17"/>
        <v/>
      </c>
      <c r="M83" s="51">
        <v>30</v>
      </c>
      <c r="N83" s="28"/>
      <c r="O83" s="49" t="str">
        <f t="shared" si="21"/>
        <v/>
      </c>
      <c r="P83" s="24" t="str">
        <f t="shared" si="15"/>
        <v/>
      </c>
      <c r="Q83" s="24" t="str">
        <f>IF($K83="","",VLOOKUP(P83,LISTAS!$F$5:$G$304,2,0))</f>
        <v/>
      </c>
      <c r="R83" s="38" t="str">
        <f t="shared" si="18"/>
        <v/>
      </c>
      <c r="S83" s="25" t="str">
        <f t="shared" si="19"/>
        <v/>
      </c>
      <c r="T83" s="25" t="str">
        <f t="shared" si="16"/>
        <v/>
      </c>
    </row>
    <row r="84" spans="2:20" ht="16.5" x14ac:dyDescent="0.3">
      <c r="B84" s="26"/>
      <c r="C84" s="22" t="str">
        <f>IF(B84="","",VLOOKUP(B84,LISTAS!$F$5:$I$304,2,0))</f>
        <v/>
      </c>
      <c r="D84" s="22" t="str">
        <f>IF(B84="","",VLOOKUP(B84,LISTAS!$F$5:$I$304,4,0))</f>
        <v/>
      </c>
      <c r="E84" s="37" t="s">
        <v>37</v>
      </c>
      <c r="F84" s="5"/>
      <c r="G84" s="50" t="str">
        <f t="shared" si="20"/>
        <v/>
      </c>
      <c r="H84" s="34" t="str">
        <f t="shared" si="11"/>
        <v/>
      </c>
      <c r="I84" s="34" t="str">
        <f t="shared" si="12"/>
        <v/>
      </c>
      <c r="J84" s="50" t="str">
        <f t="shared" si="13"/>
        <v/>
      </c>
      <c r="K84" s="50" t="str">
        <f t="shared" si="14"/>
        <v/>
      </c>
      <c r="L84" s="50" t="str">
        <f t="shared" si="17"/>
        <v/>
      </c>
      <c r="M84" s="51">
        <v>31</v>
      </c>
      <c r="N84" s="28"/>
      <c r="O84" s="49" t="str">
        <f t="shared" si="21"/>
        <v/>
      </c>
      <c r="P84" s="24" t="str">
        <f t="shared" si="15"/>
        <v/>
      </c>
      <c r="Q84" s="24" t="str">
        <f>IF($K84="","",VLOOKUP(P84,LISTAS!$F$5:$G$304,2,0))</f>
        <v/>
      </c>
      <c r="R84" s="38" t="str">
        <f t="shared" si="18"/>
        <v/>
      </c>
      <c r="S84" s="25" t="str">
        <f t="shared" si="19"/>
        <v/>
      </c>
      <c r="T84" s="25" t="str">
        <f t="shared" si="16"/>
        <v/>
      </c>
    </row>
    <row r="85" spans="2:20" ht="16.5" x14ac:dyDescent="0.3">
      <c r="B85" s="26"/>
      <c r="C85" s="22" t="str">
        <f>IF(B85="","",VLOOKUP(B85,LISTAS!$F$5:$I$304,2,0))</f>
        <v/>
      </c>
      <c r="D85" s="22" t="str">
        <f>IF(B85="","",VLOOKUP(B85,LISTAS!$F$5:$I$304,4,0))</f>
        <v/>
      </c>
      <c r="E85" s="37" t="s">
        <v>37</v>
      </c>
      <c r="F85" s="5"/>
      <c r="G85" s="50" t="str">
        <f t="shared" si="20"/>
        <v/>
      </c>
      <c r="H85" s="34" t="str">
        <f t="shared" si="11"/>
        <v/>
      </c>
      <c r="I85" s="34" t="str">
        <f t="shared" si="12"/>
        <v/>
      </c>
      <c r="J85" s="50" t="str">
        <f t="shared" si="13"/>
        <v/>
      </c>
      <c r="K85" s="50" t="str">
        <f t="shared" si="14"/>
        <v/>
      </c>
      <c r="L85" s="50" t="str">
        <f t="shared" si="17"/>
        <v/>
      </c>
      <c r="M85" s="51">
        <v>32</v>
      </c>
      <c r="N85" s="28"/>
      <c r="O85" s="49" t="str">
        <f t="shared" si="21"/>
        <v/>
      </c>
      <c r="P85" s="24" t="str">
        <f t="shared" si="15"/>
        <v/>
      </c>
      <c r="Q85" s="24" t="str">
        <f>IF($K85="","",VLOOKUP(P85,LISTAS!$F$5:$G$304,2,0))</f>
        <v/>
      </c>
      <c r="R85" s="38" t="str">
        <f t="shared" si="18"/>
        <v/>
      </c>
      <c r="S85" s="25" t="str">
        <f t="shared" si="19"/>
        <v/>
      </c>
      <c r="T85" s="25" t="str">
        <f t="shared" si="16"/>
        <v/>
      </c>
    </row>
    <row r="86" spans="2:20" ht="16.5" x14ac:dyDescent="0.3">
      <c r="B86" s="26"/>
      <c r="C86" s="22" t="str">
        <f>IF(B86="","",VLOOKUP(B86,LISTAS!$F$5:$I$304,2,0))</f>
        <v/>
      </c>
      <c r="D86" s="22" t="str">
        <f>IF(B86="","",VLOOKUP(B86,LISTAS!$F$5:$I$304,4,0))</f>
        <v/>
      </c>
      <c r="E86" s="37" t="s">
        <v>37</v>
      </c>
      <c r="F86" s="5"/>
      <c r="G86" s="50" t="str">
        <f t="shared" si="20"/>
        <v/>
      </c>
      <c r="H86" s="34" t="str">
        <f t="shared" si="11"/>
        <v/>
      </c>
      <c r="I86" s="34" t="str">
        <f t="shared" si="12"/>
        <v/>
      </c>
      <c r="J86" s="50" t="str">
        <f t="shared" si="13"/>
        <v/>
      </c>
      <c r="K86" s="50" t="str">
        <f t="shared" si="14"/>
        <v/>
      </c>
      <c r="L86" s="50" t="str">
        <f t="shared" si="17"/>
        <v/>
      </c>
      <c r="M86" s="51">
        <v>33</v>
      </c>
      <c r="N86" s="28"/>
      <c r="O86" s="49" t="str">
        <f t="shared" si="21"/>
        <v/>
      </c>
      <c r="P86" s="24" t="str">
        <f t="shared" si="15"/>
        <v/>
      </c>
      <c r="Q86" s="24" t="str">
        <f>IF($K86="","",VLOOKUP(P86,LISTAS!$F$5:$G$304,2,0))</f>
        <v/>
      </c>
      <c r="R86" s="38" t="str">
        <f t="shared" si="18"/>
        <v/>
      </c>
      <c r="S86" s="25" t="str">
        <f t="shared" si="19"/>
        <v/>
      </c>
      <c r="T86" s="25" t="str">
        <f t="shared" si="16"/>
        <v/>
      </c>
    </row>
    <row r="87" spans="2:20" ht="16.5" x14ac:dyDescent="0.3">
      <c r="B87" s="26"/>
      <c r="C87" s="22" t="str">
        <f>IF(B87="","",VLOOKUP(B87,LISTAS!$F$5:$I$304,2,0))</f>
        <v/>
      </c>
      <c r="D87" s="22" t="str">
        <f>IF(B87="","",VLOOKUP(B87,LISTAS!$F$5:$I$304,4,0))</f>
        <v/>
      </c>
      <c r="E87" s="37" t="s">
        <v>37</v>
      </c>
      <c r="F87" s="5"/>
      <c r="G87" s="50" t="str">
        <f t="shared" si="20"/>
        <v/>
      </c>
      <c r="H87" s="34" t="str">
        <f t="shared" si="11"/>
        <v/>
      </c>
      <c r="I87" s="34" t="str">
        <f t="shared" si="12"/>
        <v/>
      </c>
      <c r="J87" s="50" t="str">
        <f t="shared" si="13"/>
        <v/>
      </c>
      <c r="K87" s="50" t="str">
        <f t="shared" si="14"/>
        <v/>
      </c>
      <c r="L87" s="50" t="str">
        <f t="shared" si="17"/>
        <v/>
      </c>
      <c r="M87" s="51">
        <v>34</v>
      </c>
      <c r="N87" s="28"/>
      <c r="O87" s="49" t="str">
        <f t="shared" si="21"/>
        <v/>
      </c>
      <c r="P87" s="24" t="str">
        <f t="shared" si="15"/>
        <v/>
      </c>
      <c r="Q87" s="24" t="str">
        <f>IF($K87="","",VLOOKUP(P87,LISTAS!$F$5:$G$304,2,0))</f>
        <v/>
      </c>
      <c r="R87" s="38" t="str">
        <f t="shared" si="18"/>
        <v/>
      </c>
      <c r="S87" s="25" t="str">
        <f t="shared" si="19"/>
        <v/>
      </c>
      <c r="T87" s="25" t="str">
        <f t="shared" si="16"/>
        <v/>
      </c>
    </row>
    <row r="88" spans="2:20" ht="16.5" x14ac:dyDescent="0.3">
      <c r="B88" s="26"/>
      <c r="C88" s="22" t="str">
        <f>IF(B88="","",VLOOKUP(B88,LISTAS!$F$5:$I$304,2,0))</f>
        <v/>
      </c>
      <c r="D88" s="22" t="str">
        <f>IF(B88="","",VLOOKUP(B88,LISTAS!$F$5:$I$304,4,0))</f>
        <v/>
      </c>
      <c r="E88" s="37" t="s">
        <v>37</v>
      </c>
      <c r="F88" s="5"/>
      <c r="G88" s="50" t="str">
        <f t="shared" si="20"/>
        <v/>
      </c>
      <c r="H88" s="34" t="str">
        <f t="shared" si="11"/>
        <v/>
      </c>
      <c r="I88" s="34" t="str">
        <f t="shared" si="12"/>
        <v/>
      </c>
      <c r="J88" s="50" t="str">
        <f t="shared" si="13"/>
        <v/>
      </c>
      <c r="K88" s="50" t="str">
        <f t="shared" si="14"/>
        <v/>
      </c>
      <c r="L88" s="50" t="str">
        <f t="shared" si="17"/>
        <v/>
      </c>
      <c r="M88" s="51">
        <v>35</v>
      </c>
      <c r="N88" s="28"/>
      <c r="O88" s="49" t="str">
        <f t="shared" si="21"/>
        <v/>
      </c>
      <c r="P88" s="24" t="str">
        <f t="shared" si="15"/>
        <v/>
      </c>
      <c r="Q88" s="24" t="str">
        <f>IF($K88="","",VLOOKUP(P88,LISTAS!$F$5:$G$304,2,0))</f>
        <v/>
      </c>
      <c r="R88" s="38" t="str">
        <f t="shared" si="18"/>
        <v/>
      </c>
      <c r="S88" s="25" t="str">
        <f t="shared" si="19"/>
        <v/>
      </c>
      <c r="T88" s="25" t="str">
        <f t="shared" si="16"/>
        <v/>
      </c>
    </row>
    <row r="89" spans="2:20" ht="16.5" x14ac:dyDescent="0.3">
      <c r="B89" s="26"/>
      <c r="C89" s="22" t="str">
        <f>IF(B89="","",VLOOKUP(B89,LISTAS!$F$5:$I$304,2,0))</f>
        <v/>
      </c>
      <c r="D89" s="22" t="str">
        <f>IF(B89="","",VLOOKUP(B89,LISTAS!$F$5:$I$304,4,0))</f>
        <v/>
      </c>
      <c r="E89" s="37" t="s">
        <v>37</v>
      </c>
      <c r="F89" s="5"/>
      <c r="G89" s="50" t="str">
        <f t="shared" si="20"/>
        <v/>
      </c>
      <c r="H89" s="34" t="str">
        <f t="shared" si="11"/>
        <v/>
      </c>
      <c r="I89" s="34" t="str">
        <f t="shared" si="12"/>
        <v/>
      </c>
      <c r="J89" s="50" t="str">
        <f t="shared" si="13"/>
        <v/>
      </c>
      <c r="K89" s="50" t="str">
        <f t="shared" si="14"/>
        <v/>
      </c>
      <c r="L89" s="50" t="str">
        <f t="shared" si="17"/>
        <v/>
      </c>
      <c r="M89" s="51">
        <v>36</v>
      </c>
      <c r="N89" s="28"/>
      <c r="O89" s="49" t="str">
        <f t="shared" si="21"/>
        <v/>
      </c>
      <c r="P89" s="24" t="str">
        <f t="shared" si="15"/>
        <v/>
      </c>
      <c r="Q89" s="24" t="str">
        <f>IF($K89="","",VLOOKUP(P89,LISTAS!$F$5:$G$304,2,0))</f>
        <v/>
      </c>
      <c r="R89" s="38" t="str">
        <f t="shared" si="18"/>
        <v/>
      </c>
      <c r="S89" s="25" t="str">
        <f t="shared" si="19"/>
        <v/>
      </c>
      <c r="T89" s="25" t="str">
        <f t="shared" si="16"/>
        <v/>
      </c>
    </row>
    <row r="90" spans="2:20" ht="16.5" x14ac:dyDescent="0.3">
      <c r="B90" s="26"/>
      <c r="C90" s="22" t="str">
        <f>IF(B90="","",VLOOKUP(B90,LISTAS!$F$5:$I$304,2,0))</f>
        <v/>
      </c>
      <c r="D90" s="22" t="str">
        <f>IF(B90="","",VLOOKUP(B90,LISTAS!$F$5:$I$304,4,0))</f>
        <v/>
      </c>
      <c r="E90" s="37" t="s">
        <v>37</v>
      </c>
      <c r="F90" s="5"/>
      <c r="G90" s="50" t="str">
        <f t="shared" si="20"/>
        <v/>
      </c>
      <c r="H90" s="34" t="str">
        <f t="shared" si="11"/>
        <v/>
      </c>
      <c r="I90" s="34" t="str">
        <f t="shared" si="12"/>
        <v/>
      </c>
      <c r="J90" s="50" t="str">
        <f t="shared" si="13"/>
        <v/>
      </c>
      <c r="K90" s="50" t="str">
        <f t="shared" si="14"/>
        <v/>
      </c>
      <c r="L90" s="50" t="str">
        <f t="shared" si="17"/>
        <v/>
      </c>
      <c r="M90" s="51">
        <v>37</v>
      </c>
      <c r="N90" s="28"/>
      <c r="O90" s="49" t="str">
        <f t="shared" si="21"/>
        <v/>
      </c>
      <c r="P90" s="24" t="str">
        <f t="shared" si="15"/>
        <v/>
      </c>
      <c r="Q90" s="24" t="str">
        <f>IF($K90="","",VLOOKUP(P90,LISTAS!$F$5:$G$304,2,0))</f>
        <v/>
      </c>
      <c r="R90" s="38" t="str">
        <f t="shared" si="18"/>
        <v/>
      </c>
      <c r="S90" s="25" t="str">
        <f t="shared" si="19"/>
        <v/>
      </c>
      <c r="T90" s="25" t="str">
        <f t="shared" si="16"/>
        <v/>
      </c>
    </row>
    <row r="91" spans="2:20" ht="16.5" x14ac:dyDescent="0.3">
      <c r="B91" s="26"/>
      <c r="C91" s="22" t="str">
        <f>IF(B91="","",VLOOKUP(B91,LISTAS!$F$5:$I$304,2,0))</f>
        <v/>
      </c>
      <c r="D91" s="22" t="str">
        <f>IF(B91="","",VLOOKUP(B91,LISTAS!$F$5:$I$304,4,0))</f>
        <v/>
      </c>
      <c r="E91" s="37" t="s">
        <v>37</v>
      </c>
      <c r="F91" s="5"/>
      <c r="G91" s="50" t="str">
        <f t="shared" si="20"/>
        <v/>
      </c>
      <c r="H91" s="34" t="str">
        <f t="shared" si="11"/>
        <v/>
      </c>
      <c r="I91" s="34" t="str">
        <f t="shared" si="12"/>
        <v/>
      </c>
      <c r="J91" s="50" t="str">
        <f t="shared" si="13"/>
        <v/>
      </c>
      <c r="K91" s="50" t="str">
        <f t="shared" si="14"/>
        <v/>
      </c>
      <c r="L91" s="50" t="str">
        <f t="shared" si="17"/>
        <v/>
      </c>
      <c r="M91" s="51">
        <v>38</v>
      </c>
      <c r="N91" s="28"/>
      <c r="O91" s="49" t="str">
        <f t="shared" si="21"/>
        <v/>
      </c>
      <c r="P91" s="24" t="str">
        <f t="shared" si="15"/>
        <v/>
      </c>
      <c r="Q91" s="24" t="str">
        <f>IF($K91="","",VLOOKUP(P91,LISTAS!$F$5:$G$304,2,0))</f>
        <v/>
      </c>
      <c r="R91" s="38" t="str">
        <f t="shared" si="18"/>
        <v/>
      </c>
      <c r="S91" s="25" t="str">
        <f t="shared" si="19"/>
        <v/>
      </c>
      <c r="T91" s="25" t="str">
        <f t="shared" si="16"/>
        <v/>
      </c>
    </row>
    <row r="92" spans="2:20" ht="16.5" x14ac:dyDescent="0.3">
      <c r="B92" s="26"/>
      <c r="C92" s="22" t="str">
        <f>IF(B92="","",VLOOKUP(B92,LISTAS!$F$5:$I$304,2,0))</f>
        <v/>
      </c>
      <c r="D92" s="22" t="str">
        <f>IF(B92="","",VLOOKUP(B92,LISTAS!$F$5:$I$304,4,0))</f>
        <v/>
      </c>
      <c r="E92" s="37" t="s">
        <v>37</v>
      </c>
      <c r="F92" s="5"/>
      <c r="G92" s="50" t="str">
        <f t="shared" si="20"/>
        <v/>
      </c>
      <c r="H92" s="34" t="str">
        <f t="shared" si="11"/>
        <v/>
      </c>
      <c r="I92" s="34" t="str">
        <f t="shared" si="12"/>
        <v/>
      </c>
      <c r="J92" s="50" t="str">
        <f t="shared" si="13"/>
        <v/>
      </c>
      <c r="K92" s="50" t="str">
        <f t="shared" si="14"/>
        <v/>
      </c>
      <c r="L92" s="50" t="str">
        <f t="shared" si="17"/>
        <v/>
      </c>
      <c r="M92" s="51">
        <v>39</v>
      </c>
      <c r="N92" s="28"/>
      <c r="O92" s="49" t="str">
        <f t="shared" si="21"/>
        <v/>
      </c>
      <c r="P92" s="24" t="str">
        <f t="shared" si="15"/>
        <v/>
      </c>
      <c r="Q92" s="24" t="str">
        <f>IF($K92="","",VLOOKUP(P92,LISTAS!$F$5:$G$304,2,0))</f>
        <v/>
      </c>
      <c r="R92" s="38" t="str">
        <f t="shared" si="18"/>
        <v/>
      </c>
      <c r="S92" s="25" t="str">
        <f t="shared" si="19"/>
        <v/>
      </c>
      <c r="T92" s="25" t="str">
        <f t="shared" si="16"/>
        <v/>
      </c>
    </row>
    <row r="93" spans="2:20" ht="16.5" x14ac:dyDescent="0.3">
      <c r="B93" s="26"/>
      <c r="C93" s="22" t="str">
        <f>IF(B93="","",VLOOKUP(B93,LISTAS!$F$5:$I$304,2,0))</f>
        <v/>
      </c>
      <c r="D93" s="22" t="str">
        <f>IF(B93="","",VLOOKUP(B93,LISTAS!$F$5:$I$304,4,0))</f>
        <v/>
      </c>
      <c r="E93" s="37" t="s">
        <v>37</v>
      </c>
      <c r="F93" s="5"/>
      <c r="G93" s="50" t="str">
        <f t="shared" si="20"/>
        <v/>
      </c>
      <c r="H93" s="34" t="str">
        <f t="shared" si="11"/>
        <v/>
      </c>
      <c r="I93" s="34" t="str">
        <f t="shared" si="12"/>
        <v/>
      </c>
      <c r="J93" s="50" t="str">
        <f t="shared" si="13"/>
        <v/>
      </c>
      <c r="K93" s="50" t="str">
        <f t="shared" si="14"/>
        <v/>
      </c>
      <c r="L93" s="50" t="str">
        <f t="shared" si="17"/>
        <v/>
      </c>
      <c r="M93" s="51">
        <v>40</v>
      </c>
      <c r="N93" s="28"/>
      <c r="O93" s="49" t="str">
        <f t="shared" si="21"/>
        <v/>
      </c>
      <c r="P93" s="24" t="str">
        <f t="shared" si="15"/>
        <v/>
      </c>
      <c r="Q93" s="24" t="str">
        <f>IF($K93="","",VLOOKUP(P93,LISTAS!$F$5:$G$304,2,0))</f>
        <v/>
      </c>
      <c r="R93" s="38" t="str">
        <f t="shared" si="18"/>
        <v/>
      </c>
      <c r="S93" s="25" t="str">
        <f t="shared" si="19"/>
        <v/>
      </c>
      <c r="T93" s="25" t="str">
        <f t="shared" si="16"/>
        <v/>
      </c>
    </row>
    <row r="106" spans="1:1" x14ac:dyDescent="0.25">
      <c r="A106" s="2"/>
    </row>
    <row r="107" spans="1:1" x14ac:dyDescent="0.25">
      <c r="A107" s="2"/>
    </row>
    <row r="108" spans="1:1" x14ac:dyDescent="0.25">
      <c r="A108" s="15"/>
    </row>
  </sheetData>
  <mergeCells count="8">
    <mergeCell ref="B52:C52"/>
    <mergeCell ref="O52:T52"/>
    <mergeCell ref="B51:T51"/>
    <mergeCell ref="B2:T3"/>
    <mergeCell ref="D5:E5"/>
    <mergeCell ref="B6:T6"/>
    <mergeCell ref="B7:C7"/>
    <mergeCell ref="O7:T7"/>
  </mergeCells>
  <dataValidations count="1">
    <dataValidation type="list" allowBlank="1" showInputMessage="1" showErrorMessage="1" sqref="B12:B48">
      <formula1>$F$5:$F$305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LISTAS!$D$5:$D$6</xm:f>
          </x14:formula1>
          <xm:sqref>F7 F5 F52</xm:sqref>
        </x14:dataValidation>
        <x14:dataValidation type="list" allowBlank="1" showInputMessage="1" showErrorMessage="1">
          <x14:formula1>
            <xm:f>LISTAS!$F$5:$F$304</xm:f>
          </x14:formula1>
          <xm:sqref>B9:B11</xm:sqref>
        </x14:dataValidation>
        <x14:dataValidation type="list" allowBlank="1" showInputMessage="1" showErrorMessage="1">
          <x14:formula1>
            <xm:f>LISTAS!$F$5:$F$304</xm:f>
          </x14:formula1>
          <xm:sqref>B55:B93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>
    <tabColor rgb="FF0070C0"/>
  </sheetPr>
  <dimension ref="A1:T114"/>
  <sheetViews>
    <sheetView showGridLines="0" zoomScale="85" zoomScaleNormal="85" workbookViewId="0">
      <selection activeCell="C11" sqref="C11"/>
    </sheetView>
  </sheetViews>
  <sheetFormatPr defaultRowHeight="14.25" x14ac:dyDescent="0.25"/>
  <cols>
    <col min="1" max="1" width="1.28515625" style="5" customWidth="1"/>
    <col min="2" max="2" width="36.7109375" style="2" customWidth="1"/>
    <col min="3" max="3" width="20.5703125" style="2" customWidth="1"/>
    <col min="4" max="4" width="0.85546875" style="2" hidden="1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5" t="s">
        <v>30</v>
      </c>
      <c r="C7" s="85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52" t="s">
        <v>14</v>
      </c>
      <c r="C8" s="52" t="s">
        <v>1</v>
      </c>
      <c r="D8" s="52" t="s">
        <v>15</v>
      </c>
      <c r="E8" s="52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53"/>
      <c r="C9" s="53" t="str">
        <f>IF(B9="","",VLOOKUP(B9,LISTAS!$F$5:$I$304,2,0))</f>
        <v/>
      </c>
      <c r="D9" s="53" t="str">
        <f>IF(B9="","",VLOOKUP(B9,LISTAS!$F$5:$I$304,4,0))</f>
        <v/>
      </c>
      <c r="E9" s="54"/>
      <c r="G9" s="50" t="str">
        <f t="shared" ref="G9:G48" si="0">IF(E9="","",E9+(ROW(E9)/1000))</f>
        <v/>
      </c>
      <c r="H9" s="34" t="str">
        <f t="shared" ref="H9:H48" si="1">IF($K9="","",IF(B9="","",B9))</f>
        <v/>
      </c>
      <c r="I9" s="34" t="str">
        <f t="shared" ref="I9:I48" si="2">IF($K9="","",IF(C9="","",C9))</f>
        <v/>
      </c>
      <c r="J9" s="50" t="str">
        <f t="shared" ref="J9:J48" si="3">IF($K9="","",E9)</f>
        <v/>
      </c>
      <c r="K9" s="50" t="str">
        <f t="shared" ref="K9:K48" si="4">G9</f>
        <v/>
      </c>
      <c r="L9" s="50" t="str">
        <f>IF(K9="","",LARGE(K9:K48,M9))</f>
        <v/>
      </c>
      <c r="M9" s="51">
        <v>1</v>
      </c>
      <c r="N9" s="23"/>
      <c r="O9" s="49" t="str">
        <f>IF(R9&lt;&gt;"",_xlfn.RANK.EQ(R9,R9:R48,0),"")</f>
        <v/>
      </c>
      <c r="P9" s="24" t="str">
        <f>IF(K9="","",VLOOKUP(L9,G9:J48,2,0))</f>
        <v/>
      </c>
      <c r="Q9" s="24" t="str">
        <f>IF(K9="","",VLOOKUP(P9,LISTAS!$F$5:$G$304,2,0))</f>
        <v/>
      </c>
      <c r="R9" s="38" t="str">
        <f>IF(K9="","",VLOOKUP(L9,G9:J48,4,0))</f>
        <v/>
      </c>
      <c r="S9" s="25" t="str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/>
      </c>
      <c r="T9" s="25" t="str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/>
      </c>
    </row>
    <row r="10" spans="1:20" s="5" customFormat="1" ht="18.75" customHeight="1" x14ac:dyDescent="0.25">
      <c r="B10" s="53"/>
      <c r="C10" s="53" t="str">
        <f>IF(B10="","",VLOOKUP(B10,LISTAS!$F$5:$I$304,2,0))</f>
        <v/>
      </c>
      <c r="D10" s="53" t="str">
        <f>IF(B10="","",VLOOKUP(B10,LISTAS!$F$5:$I$304,4,0))</f>
        <v/>
      </c>
      <c r="E10" s="54"/>
      <c r="G10" s="50" t="str">
        <f t="shared" si="0"/>
        <v/>
      </c>
      <c r="H10" s="34" t="str">
        <f t="shared" si="1"/>
        <v/>
      </c>
      <c r="I10" s="34" t="str">
        <f t="shared" si="2"/>
        <v/>
      </c>
      <c r="J10" s="50" t="str">
        <f t="shared" si="3"/>
        <v/>
      </c>
      <c r="K10" s="50" t="str">
        <f>G10</f>
        <v/>
      </c>
      <c r="L10" s="50" t="str">
        <f>IF(K10="","",LARGE(K9:K48,M10))</f>
        <v/>
      </c>
      <c r="M10" s="51">
        <v>2</v>
      </c>
      <c r="N10" s="27"/>
      <c r="O10" s="49" t="str">
        <f>IF(R10&lt;&gt;"",_xlfn.RANK.EQ(R10,R9:R48,0),"")</f>
        <v/>
      </c>
      <c r="P10" s="24" t="str">
        <f>IF(K10="","",VLOOKUP(L10,G9:J48,2,0))</f>
        <v/>
      </c>
      <c r="Q10" s="24" t="str">
        <f>IF(K10="","",VLOOKUP(P10,LISTAS!$F$5:$G$304,2,0))</f>
        <v/>
      </c>
      <c r="R10" s="38" t="str">
        <f>IF(K10="","",VLOOKUP(L10,G9:J48,4,0))</f>
        <v/>
      </c>
      <c r="S10" s="25" t="str">
        <f t="shared" ref="S10:S48" si="6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/>
      </c>
      <c r="T10" s="25" t="str">
        <f t="shared" si="5"/>
        <v/>
      </c>
    </row>
    <row r="11" spans="1:20" s="5" customFormat="1" ht="18.75" customHeight="1" x14ac:dyDescent="0.3">
      <c r="B11" s="53"/>
      <c r="C11" s="53" t="str">
        <f>IF(B11="","",VLOOKUP(B11,LISTAS!$F$5:$I$304,2,0))</f>
        <v/>
      </c>
      <c r="D11" s="53" t="str">
        <f>IF(B11="","",VLOOKUP(B11,LISTAS!$F$5:$I$304,4,0))</f>
        <v/>
      </c>
      <c r="E11" s="54"/>
      <c r="G11" s="50" t="str">
        <f t="shared" si="0"/>
        <v/>
      </c>
      <c r="H11" s="34" t="str">
        <f t="shared" si="1"/>
        <v/>
      </c>
      <c r="I11" s="34" t="str">
        <f t="shared" si="2"/>
        <v/>
      </c>
      <c r="J11" s="50" t="str">
        <f t="shared" si="3"/>
        <v/>
      </c>
      <c r="K11" s="50" t="str">
        <f>G11</f>
        <v/>
      </c>
      <c r="L11" s="50" t="str">
        <f>IF(K11="","",LARGE(K9:K48,M11))</f>
        <v/>
      </c>
      <c r="M11" s="51">
        <v>3</v>
      </c>
      <c r="N11" s="28"/>
      <c r="O11" s="49" t="str">
        <f>IF(R11&lt;&gt;"",_xlfn.RANK.EQ(R11,R9:R48,0),"")</f>
        <v/>
      </c>
      <c r="P11" s="24" t="str">
        <f>IF(K11="","",VLOOKUP(L11,G9:J48,2,0))</f>
        <v/>
      </c>
      <c r="Q11" s="24" t="str">
        <f>IF(K11="","",VLOOKUP(P11,LISTAS!$F$5:$G$304,2,0))</f>
        <v/>
      </c>
      <c r="R11" s="38" t="str">
        <f>IF(K11="","",VLOOKUP(L11,G9:J48,4,0))</f>
        <v/>
      </c>
      <c r="S11" s="25" t="str">
        <f t="shared" si="6"/>
        <v/>
      </c>
      <c r="T11" s="25" t="str">
        <f t="shared" si="5"/>
        <v/>
      </c>
    </row>
    <row r="12" spans="1:20" s="5" customFormat="1" ht="18.75" customHeight="1" x14ac:dyDescent="0.3">
      <c r="B12" s="53"/>
      <c r="C12" s="53" t="str">
        <f>IF(B12="","",VLOOKUP(B12,LISTAS!$F$5:$I$304,2,0))</f>
        <v/>
      </c>
      <c r="D12" s="53" t="str">
        <f>IF(B12="","",VLOOKUP(B12,LISTAS!$F$5:$I$304,4,0))</f>
        <v/>
      </c>
      <c r="E12" s="54"/>
      <c r="G12" s="50" t="str">
        <f t="shared" si="0"/>
        <v/>
      </c>
      <c r="H12" s="34" t="str">
        <f t="shared" si="1"/>
        <v/>
      </c>
      <c r="I12" s="34" t="str">
        <f t="shared" si="2"/>
        <v/>
      </c>
      <c r="J12" s="50" t="str">
        <f t="shared" si="3"/>
        <v/>
      </c>
      <c r="K12" s="50" t="str">
        <f t="shared" si="4"/>
        <v/>
      </c>
      <c r="L12" s="50" t="str">
        <f>IF(K12="","",LARGE(K9:K48,M12))</f>
        <v/>
      </c>
      <c r="M12" s="51">
        <v>4</v>
      </c>
      <c r="N12" s="28"/>
      <c r="O12" s="49" t="str">
        <f>IF(R12&lt;&gt;"",_xlfn.RANK.EQ(R12,R9:R48,0),"")</f>
        <v/>
      </c>
      <c r="P12" s="24" t="str">
        <f>IF(K12="","",VLOOKUP(L12,G9:J48,2,0))</f>
        <v/>
      </c>
      <c r="Q12" s="24" t="str">
        <f>IF(K12="","",VLOOKUP(P12,LISTAS!$F$5:$G$304,2,0))</f>
        <v/>
      </c>
      <c r="R12" s="38" t="str">
        <f>IF(K12="","",VLOOKUP(L12,G9:J48,4,0))</f>
        <v/>
      </c>
      <c r="S12" s="25" t="str">
        <f t="shared" si="6"/>
        <v/>
      </c>
      <c r="T12" s="25" t="str">
        <f t="shared" si="5"/>
        <v/>
      </c>
    </row>
    <row r="13" spans="1:20" s="5" customFormat="1" ht="18.75" customHeight="1" x14ac:dyDescent="0.3">
      <c r="B13" s="53"/>
      <c r="C13" s="53" t="str">
        <f>IF(B13="","",VLOOKUP(B13,LISTAS!$F$5:$I$304,2,0))</f>
        <v/>
      </c>
      <c r="D13" s="53" t="str">
        <f>IF(B13="","",VLOOKUP(B13,LISTAS!$F$5:$I$304,4,0))</f>
        <v/>
      </c>
      <c r="E13" s="54"/>
      <c r="G13" s="50" t="str">
        <f t="shared" si="0"/>
        <v/>
      </c>
      <c r="H13" s="34" t="str">
        <f t="shared" si="1"/>
        <v/>
      </c>
      <c r="I13" s="34" t="str">
        <f t="shared" si="2"/>
        <v/>
      </c>
      <c r="J13" s="50" t="str">
        <f t="shared" si="3"/>
        <v/>
      </c>
      <c r="K13" s="50" t="str">
        <f t="shared" si="4"/>
        <v/>
      </c>
      <c r="L13" s="50" t="str">
        <f>IF(K13="","",LARGE(K9:K48,M13))</f>
        <v/>
      </c>
      <c r="M13" s="51">
        <v>5</v>
      </c>
      <c r="N13" s="28"/>
      <c r="O13" s="49" t="str">
        <f>IF(R13&lt;&gt;"",_xlfn.RANK.EQ(R13,R9:R48,0),"")</f>
        <v/>
      </c>
      <c r="P13" s="24" t="str">
        <f>IF(K13="","",VLOOKUP(L13,G9:J48,2,0))</f>
        <v/>
      </c>
      <c r="Q13" s="24" t="str">
        <f>IF(K13="","",VLOOKUP(P13,LISTAS!$F$5:$G$304,2,0))</f>
        <v/>
      </c>
      <c r="R13" s="38" t="str">
        <f>IF(K13="","",VLOOKUP(L13,G9:J48,4,0))</f>
        <v/>
      </c>
      <c r="S13" s="25" t="str">
        <f t="shared" si="6"/>
        <v/>
      </c>
      <c r="T13" s="25" t="str">
        <f t="shared" si="5"/>
        <v/>
      </c>
    </row>
    <row r="14" spans="1:20" s="5" customFormat="1" ht="18.75" customHeight="1" x14ac:dyDescent="0.3">
      <c r="B14" s="53"/>
      <c r="C14" s="53" t="str">
        <f>IF(B14="","",VLOOKUP(B14,LISTAS!$F$5:$I$304,2,0))</f>
        <v/>
      </c>
      <c r="D14" s="53" t="str">
        <f>IF(B14="","",VLOOKUP(B14,LISTAS!$F$5:$I$304,4,0))</f>
        <v/>
      </c>
      <c r="E14" s="54"/>
      <c r="G14" s="50" t="str">
        <f t="shared" si="0"/>
        <v/>
      </c>
      <c r="H14" s="34" t="str">
        <f t="shared" si="1"/>
        <v/>
      </c>
      <c r="I14" s="34" t="str">
        <f t="shared" si="2"/>
        <v/>
      </c>
      <c r="J14" s="50" t="str">
        <f t="shared" si="3"/>
        <v/>
      </c>
      <c r="K14" s="50" t="str">
        <f t="shared" si="4"/>
        <v/>
      </c>
      <c r="L14" s="50" t="str">
        <f>IF(K14="","",LARGE(K9:K48,M14))</f>
        <v/>
      </c>
      <c r="M14" s="51">
        <v>6</v>
      </c>
      <c r="N14" s="28"/>
      <c r="O14" s="49" t="str">
        <f>IF(R14&lt;&gt;"",_xlfn.RANK.EQ(R14,R9:R48,0),"")</f>
        <v/>
      </c>
      <c r="P14" s="24" t="str">
        <f>IF(K14="","",VLOOKUP(L14,G9:J48,2,0))</f>
        <v/>
      </c>
      <c r="Q14" s="24" t="str">
        <f>IF(K14="","",VLOOKUP(P14,LISTAS!$F$5:$G$304,2,0))</f>
        <v/>
      </c>
      <c r="R14" s="38" t="str">
        <f>IF(K14="","",VLOOKUP(L14,G9:J48,4,0))</f>
        <v/>
      </c>
      <c r="S14" s="25" t="str">
        <f t="shared" si="6"/>
        <v/>
      </c>
      <c r="T14" s="25" t="str">
        <f t="shared" si="5"/>
        <v/>
      </c>
    </row>
    <row r="15" spans="1:20" s="5" customFormat="1" ht="18.75" customHeight="1" x14ac:dyDescent="0.3">
      <c r="B15" s="53"/>
      <c r="C15" s="53" t="str">
        <f>IF(B15="","",VLOOKUP(B15,LISTAS!$F$5:$I$304,2,0))</f>
        <v/>
      </c>
      <c r="D15" s="53" t="str">
        <f>IF(B15="","",VLOOKUP(B15,LISTAS!$F$5:$I$304,4,0))</f>
        <v/>
      </c>
      <c r="E15" s="54"/>
      <c r="G15" s="50" t="str">
        <f t="shared" si="0"/>
        <v/>
      </c>
      <c r="H15" s="34" t="str">
        <f t="shared" si="1"/>
        <v/>
      </c>
      <c r="I15" s="34" t="str">
        <f t="shared" si="2"/>
        <v/>
      </c>
      <c r="J15" s="50" t="str">
        <f t="shared" si="3"/>
        <v/>
      </c>
      <c r="K15" s="50" t="str">
        <f t="shared" si="4"/>
        <v/>
      </c>
      <c r="L15" s="50" t="str">
        <f>IF(K15="","",LARGE(K9:K48,M15))</f>
        <v/>
      </c>
      <c r="M15" s="51">
        <v>7</v>
      </c>
      <c r="N15" s="28"/>
      <c r="O15" s="49" t="str">
        <f>IF(R15&lt;&gt;"",_xlfn.RANK.EQ(R15,R9:R48,0),"")</f>
        <v/>
      </c>
      <c r="P15" s="24" t="str">
        <f>IF(K15="","",VLOOKUP(L15,G9:J48,2,0))</f>
        <v/>
      </c>
      <c r="Q15" s="24" t="str">
        <f>IF(K15="","",VLOOKUP(P15,LISTAS!$F$5:$G$304,2,0))</f>
        <v/>
      </c>
      <c r="R15" s="38" t="str">
        <f>IF(K15="","",VLOOKUP(L15,G9:J48,4,0))</f>
        <v/>
      </c>
      <c r="S15" s="25" t="str">
        <f t="shared" si="6"/>
        <v/>
      </c>
      <c r="T15" s="25" t="str">
        <f t="shared" si="5"/>
        <v/>
      </c>
    </row>
    <row r="16" spans="1:20" s="5" customFormat="1" ht="18.75" customHeight="1" x14ac:dyDescent="0.3">
      <c r="B16" s="53"/>
      <c r="C16" s="53" t="str">
        <f>IF(B16="","",VLOOKUP(B16,LISTAS!$F$5:$I$304,2,0))</f>
        <v/>
      </c>
      <c r="D16" s="53" t="str">
        <f>IF(B16="","",VLOOKUP(B16,LISTAS!$F$5:$I$304,4,0))</f>
        <v/>
      </c>
      <c r="E16" s="54" t="s">
        <v>37</v>
      </c>
      <c r="G16" s="50" t="str">
        <f t="shared" si="0"/>
        <v/>
      </c>
      <c r="H16" s="34" t="str">
        <f t="shared" si="1"/>
        <v/>
      </c>
      <c r="I16" s="34" t="str">
        <f t="shared" si="2"/>
        <v/>
      </c>
      <c r="J16" s="50" t="str">
        <f t="shared" si="3"/>
        <v/>
      </c>
      <c r="K16" s="50" t="str">
        <f t="shared" si="4"/>
        <v/>
      </c>
      <c r="L16" s="50" t="str">
        <f>IF(K16="","",LARGE(K9:K48,M16))</f>
        <v/>
      </c>
      <c r="M16" s="51">
        <v>8</v>
      </c>
      <c r="N16" s="28"/>
      <c r="O16" s="49" t="str">
        <f>IF(R16&lt;&gt;"",_xlfn.RANK.EQ(R16,R9:R48,0),"")</f>
        <v/>
      </c>
      <c r="P16" s="24" t="str">
        <f>IF(K16="","",VLOOKUP(L16,G9:J48,2,0))</f>
        <v/>
      </c>
      <c r="Q16" s="24" t="str">
        <f>IF(K16="","",VLOOKUP(P16,LISTAS!$F$5:$G$304,2,0))</f>
        <v/>
      </c>
      <c r="R16" s="38" t="str">
        <f>IF(K16="","",VLOOKUP(L16,G9:J48,4,0))</f>
        <v/>
      </c>
      <c r="S16" s="25" t="str">
        <f t="shared" si="6"/>
        <v/>
      </c>
      <c r="T16" s="25" t="str">
        <f t="shared" si="5"/>
        <v/>
      </c>
    </row>
    <row r="17" spans="2:20" s="5" customFormat="1" ht="18.75" customHeight="1" x14ac:dyDescent="0.3">
      <c r="B17" s="53"/>
      <c r="C17" s="53" t="str">
        <f>IF(B17="","",VLOOKUP(B17,LISTAS!$F$5:$I$304,2,0))</f>
        <v/>
      </c>
      <c r="D17" s="53" t="str">
        <f>IF(B17="","",VLOOKUP(B17,LISTAS!$F$5:$I$304,4,0))</f>
        <v/>
      </c>
      <c r="E17" s="54" t="s">
        <v>37</v>
      </c>
      <c r="G17" s="50" t="str">
        <f t="shared" si="0"/>
        <v/>
      </c>
      <c r="H17" s="34" t="str">
        <f t="shared" si="1"/>
        <v/>
      </c>
      <c r="I17" s="34" t="str">
        <f t="shared" si="2"/>
        <v/>
      </c>
      <c r="J17" s="50" t="str">
        <f t="shared" si="3"/>
        <v/>
      </c>
      <c r="K17" s="50" t="str">
        <f t="shared" si="4"/>
        <v/>
      </c>
      <c r="L17" s="50" t="str">
        <f>IF(K17="","",LARGE(K9:K48,M17))</f>
        <v/>
      </c>
      <c r="M17" s="51">
        <v>9</v>
      </c>
      <c r="N17" s="28"/>
      <c r="O17" s="49" t="str">
        <f>IF(R17&lt;&gt;"",_xlfn.RANK.EQ(R17,R9:R48,0),"")</f>
        <v/>
      </c>
      <c r="P17" s="24" t="str">
        <f>IF(K17="","",VLOOKUP(L17,G9:J48,2,0))</f>
        <v/>
      </c>
      <c r="Q17" s="24" t="str">
        <f>IF(K17="","",VLOOKUP(P17,LISTAS!$F$5:$G$304,2,0))</f>
        <v/>
      </c>
      <c r="R17" s="38" t="str">
        <f>IF(K17="","",VLOOKUP(L17,G9:J48,4,0))</f>
        <v/>
      </c>
      <c r="S17" s="25" t="str">
        <f t="shared" si="6"/>
        <v/>
      </c>
      <c r="T17" s="25" t="str">
        <f t="shared" si="5"/>
        <v/>
      </c>
    </row>
    <row r="18" spans="2:20" s="5" customFormat="1" ht="18.75" customHeight="1" x14ac:dyDescent="0.3">
      <c r="B18" s="53"/>
      <c r="C18" s="53" t="str">
        <f>IF(B18="","",VLOOKUP(B18,LISTAS!$F$5:$I$304,2,0))</f>
        <v/>
      </c>
      <c r="D18" s="53" t="str">
        <f>IF(B18="","",VLOOKUP(B18,LISTAS!$F$5:$I$304,4,0))</f>
        <v/>
      </c>
      <c r="E18" s="54" t="s">
        <v>37</v>
      </c>
      <c r="G18" s="50" t="str">
        <f t="shared" si="0"/>
        <v/>
      </c>
      <c r="H18" s="34" t="str">
        <f t="shared" si="1"/>
        <v/>
      </c>
      <c r="I18" s="34" t="str">
        <f t="shared" si="2"/>
        <v/>
      </c>
      <c r="J18" s="50" t="str">
        <f t="shared" si="3"/>
        <v/>
      </c>
      <c r="K18" s="50" t="str">
        <f t="shared" si="4"/>
        <v/>
      </c>
      <c r="L18" s="50" t="str">
        <f>IF(K18="","",LARGE(K9:K48,M18))</f>
        <v/>
      </c>
      <c r="M18" s="51">
        <v>10</v>
      </c>
      <c r="N18" s="28"/>
      <c r="O18" s="49" t="str">
        <f>IF(R18&lt;&gt;"",_xlfn.RANK.EQ(R18,R9:R48,0),"")</f>
        <v/>
      </c>
      <c r="P18" s="24" t="str">
        <f>IF(K18="","",VLOOKUP(L18,G9:J48,2,0))</f>
        <v/>
      </c>
      <c r="Q18" s="24" t="str">
        <f>IF(K18="","",VLOOKUP(P18,LISTAS!$F$5:$G$304,2,0))</f>
        <v/>
      </c>
      <c r="R18" s="38" t="str">
        <f>IF(K18="","",VLOOKUP(L18,G9:J48,4,0))</f>
        <v/>
      </c>
      <c r="S18" s="25" t="str">
        <f t="shared" si="6"/>
        <v/>
      </c>
      <c r="T18" s="25" t="str">
        <f t="shared" si="5"/>
        <v/>
      </c>
    </row>
    <row r="19" spans="2:20" s="5" customFormat="1" ht="18.75" customHeight="1" x14ac:dyDescent="0.3">
      <c r="B19" s="53"/>
      <c r="C19" s="53" t="str">
        <f>IF(B19="","",VLOOKUP(B19,LISTAS!$F$5:$I$304,2,0))</f>
        <v/>
      </c>
      <c r="D19" s="53" t="str">
        <f>IF(B19="","",VLOOKUP(B19,LISTAS!$F$5:$I$304,4,0))</f>
        <v/>
      </c>
      <c r="E19" s="54" t="s">
        <v>37</v>
      </c>
      <c r="G19" s="50" t="str">
        <f t="shared" si="0"/>
        <v/>
      </c>
      <c r="H19" s="34" t="str">
        <f t="shared" si="1"/>
        <v/>
      </c>
      <c r="I19" s="34" t="str">
        <f t="shared" si="2"/>
        <v/>
      </c>
      <c r="J19" s="50" t="str">
        <f t="shared" si="3"/>
        <v/>
      </c>
      <c r="K19" s="50" t="str">
        <f t="shared" si="4"/>
        <v/>
      </c>
      <c r="L19" s="50" t="str">
        <f>IF(K19="","",LARGE(K9:K48,M19))</f>
        <v/>
      </c>
      <c r="M19" s="51">
        <v>11</v>
      </c>
      <c r="N19" s="28"/>
      <c r="O19" s="49" t="str">
        <f>IF(R19&lt;&gt;"",_xlfn.RANK.EQ(R19,R9:R48,0),"")</f>
        <v/>
      </c>
      <c r="P19" s="24" t="str">
        <f>IF(K19="","",VLOOKUP(L19,G9:J48,2,0))</f>
        <v/>
      </c>
      <c r="Q19" s="24" t="str">
        <f>IF(K19="","",VLOOKUP(P19,LISTAS!$F$5:$G$304,2,0))</f>
        <v/>
      </c>
      <c r="R19" s="38" t="str">
        <f>IF(K19="","",VLOOKUP(L19,G9:J48,4,0))</f>
        <v/>
      </c>
      <c r="S19" s="25" t="str">
        <f t="shared" si="6"/>
        <v/>
      </c>
      <c r="T19" s="25" t="str">
        <f t="shared" si="5"/>
        <v/>
      </c>
    </row>
    <row r="20" spans="2:20" s="5" customFormat="1" ht="18.75" customHeight="1" x14ac:dyDescent="0.3">
      <c r="B20" s="53"/>
      <c r="C20" s="53" t="str">
        <f>IF(B20="","",VLOOKUP(B20,LISTAS!$F$5:$I$304,2,0))</f>
        <v/>
      </c>
      <c r="D20" s="53" t="str">
        <f>IF(B20="","",VLOOKUP(B20,LISTAS!$F$5:$I$304,4,0))</f>
        <v/>
      </c>
      <c r="E20" s="54" t="s">
        <v>37</v>
      </c>
      <c r="G20" s="50" t="str">
        <f t="shared" si="0"/>
        <v/>
      </c>
      <c r="H20" s="34" t="str">
        <f t="shared" si="1"/>
        <v/>
      </c>
      <c r="I20" s="34" t="str">
        <f t="shared" si="2"/>
        <v/>
      </c>
      <c r="J20" s="50" t="str">
        <f t="shared" si="3"/>
        <v/>
      </c>
      <c r="K20" s="50" t="str">
        <f t="shared" si="4"/>
        <v/>
      </c>
      <c r="L20" s="50" t="str">
        <f>IF(K20="","",LARGE(K9:K48,M20))</f>
        <v/>
      </c>
      <c r="M20" s="51">
        <v>12</v>
      </c>
      <c r="N20" s="28"/>
      <c r="O20" s="49" t="str">
        <f>IF(R20&lt;&gt;"",_xlfn.RANK.EQ(R20,R9:R48,0),"")</f>
        <v/>
      </c>
      <c r="P20" s="24" t="str">
        <f>IF(K20="","",VLOOKUP(L20,G9:J48,2,0))</f>
        <v/>
      </c>
      <c r="Q20" s="24" t="str">
        <f>IF(K20="","",VLOOKUP(P20,LISTAS!$F$5:$G$304,2,0))</f>
        <v/>
      </c>
      <c r="R20" s="38" t="str">
        <f>IF(K20="","",VLOOKUP(L20,G9:J48,4,0))</f>
        <v/>
      </c>
      <c r="S20" s="25" t="str">
        <f t="shared" si="6"/>
        <v/>
      </c>
      <c r="T20" s="25" t="str">
        <f t="shared" si="5"/>
        <v/>
      </c>
    </row>
    <row r="21" spans="2:20" s="5" customFormat="1" ht="18.75" customHeight="1" x14ac:dyDescent="0.3">
      <c r="B21" s="53"/>
      <c r="C21" s="53" t="str">
        <f>IF(B21="","",VLOOKUP(B21,LISTAS!$F$5:$I$304,2,0))</f>
        <v/>
      </c>
      <c r="D21" s="53" t="str">
        <f>IF(B21="","",VLOOKUP(B21,LISTAS!$F$5:$I$304,4,0))</f>
        <v/>
      </c>
      <c r="E21" s="54" t="s">
        <v>37</v>
      </c>
      <c r="G21" s="50" t="str">
        <f t="shared" si="0"/>
        <v/>
      </c>
      <c r="H21" s="34" t="str">
        <f t="shared" si="1"/>
        <v/>
      </c>
      <c r="I21" s="34" t="str">
        <f t="shared" si="2"/>
        <v/>
      </c>
      <c r="J21" s="50" t="str">
        <f t="shared" si="3"/>
        <v/>
      </c>
      <c r="K21" s="50" t="str">
        <f t="shared" si="4"/>
        <v/>
      </c>
      <c r="L21" s="50" t="str">
        <f>IF(K21="","",LARGE(K9:K48,M21))</f>
        <v/>
      </c>
      <c r="M21" s="51">
        <v>13</v>
      </c>
      <c r="N21" s="28"/>
      <c r="O21" s="49" t="str">
        <f>IF(R21&lt;&gt;"",_xlfn.RANK.EQ(R21,R9:R48,0),"")</f>
        <v/>
      </c>
      <c r="P21" s="24" t="str">
        <f>IF(K21="","",VLOOKUP(L21,G9:J48,2,0))</f>
        <v/>
      </c>
      <c r="Q21" s="24" t="str">
        <f>IF(K21="","",VLOOKUP(P21,LISTAS!$F$5:$G$304,2,0))</f>
        <v/>
      </c>
      <c r="R21" s="38" t="str">
        <f>IF(K21="","",VLOOKUP(L21,G9:J48,4,0))</f>
        <v/>
      </c>
      <c r="S21" s="25" t="str">
        <f t="shared" si="6"/>
        <v/>
      </c>
      <c r="T21" s="25" t="str">
        <f t="shared" si="5"/>
        <v/>
      </c>
    </row>
    <row r="22" spans="2:20" s="5" customFormat="1" ht="18.75" customHeight="1" x14ac:dyDescent="0.3">
      <c r="B22" s="53"/>
      <c r="C22" s="53" t="str">
        <f>IF(B22="","",VLOOKUP(B22,LISTAS!$F$5:$I$304,2,0))</f>
        <v/>
      </c>
      <c r="D22" s="53" t="str">
        <f>IF(B22="","",VLOOKUP(B22,LISTAS!$F$5:$I$304,4,0))</f>
        <v/>
      </c>
      <c r="E22" s="54" t="s">
        <v>37</v>
      </c>
      <c r="G22" s="50" t="str">
        <f t="shared" si="0"/>
        <v/>
      </c>
      <c r="H22" s="34" t="str">
        <f t="shared" si="1"/>
        <v/>
      </c>
      <c r="I22" s="34" t="str">
        <f t="shared" si="2"/>
        <v/>
      </c>
      <c r="J22" s="50" t="str">
        <f t="shared" si="3"/>
        <v/>
      </c>
      <c r="K22" s="50" t="str">
        <f t="shared" si="4"/>
        <v/>
      </c>
      <c r="L22" s="50" t="str">
        <f>IF(K22="","",LARGE(K9:K48,M22))</f>
        <v/>
      </c>
      <c r="M22" s="51">
        <v>14</v>
      </c>
      <c r="N22" s="28"/>
      <c r="O22" s="49" t="str">
        <f>IF(R22&lt;&gt;"",_xlfn.RANK.EQ(R22,R9:R48,0),"")</f>
        <v/>
      </c>
      <c r="P22" s="24" t="str">
        <f>IF(K22="","",VLOOKUP(L22,G9:J48,2,0))</f>
        <v/>
      </c>
      <c r="Q22" s="24" t="str">
        <f>IF(K22="","",VLOOKUP(P22,LISTAS!$F$5:$G$304,2,0))</f>
        <v/>
      </c>
      <c r="R22" s="38" t="str">
        <f>IF(K22="","",VLOOKUP(L22,G9:J48,4,0))</f>
        <v/>
      </c>
      <c r="S22" s="25" t="str">
        <f t="shared" si="6"/>
        <v/>
      </c>
      <c r="T22" s="25" t="str">
        <f t="shared" si="5"/>
        <v/>
      </c>
    </row>
    <row r="23" spans="2:20" s="5" customFormat="1" ht="18.75" customHeight="1" x14ac:dyDescent="0.3">
      <c r="B23" s="53"/>
      <c r="C23" s="53" t="str">
        <f>IF(B23="","",VLOOKUP(B23,LISTAS!$F$5:$I$304,2,0))</f>
        <v/>
      </c>
      <c r="D23" s="53" t="str">
        <f>IF(B23="","",VLOOKUP(B23,LISTAS!$F$5:$I$304,4,0))</f>
        <v/>
      </c>
      <c r="E23" s="54" t="s">
        <v>37</v>
      </c>
      <c r="G23" s="50" t="str">
        <f t="shared" si="0"/>
        <v/>
      </c>
      <c r="H23" s="34" t="str">
        <f t="shared" si="1"/>
        <v/>
      </c>
      <c r="I23" s="34" t="str">
        <f t="shared" si="2"/>
        <v/>
      </c>
      <c r="J23" s="50" t="str">
        <f t="shared" si="3"/>
        <v/>
      </c>
      <c r="K23" s="50" t="str">
        <f t="shared" si="4"/>
        <v/>
      </c>
      <c r="L23" s="50" t="str">
        <f>IF(K23="","",LARGE(K9:K48,M23))</f>
        <v/>
      </c>
      <c r="M23" s="51">
        <v>15</v>
      </c>
      <c r="N23" s="28"/>
      <c r="O23" s="49" t="str">
        <f>IF(R23&lt;&gt;"",_xlfn.RANK.EQ(R23,R9:R48,0),"")</f>
        <v/>
      </c>
      <c r="P23" s="24" t="str">
        <f>IF(K23="","",VLOOKUP(L23,G9:J48,2,0))</f>
        <v/>
      </c>
      <c r="Q23" s="24" t="str">
        <f>IF(K23="","",VLOOKUP(P23,LISTAS!$F$5:$G$304,2,0))</f>
        <v/>
      </c>
      <c r="R23" s="38" t="str">
        <f>IF(K23="","",VLOOKUP(L23,G9:J48,4,0))</f>
        <v/>
      </c>
      <c r="S23" s="25" t="str">
        <f t="shared" si="6"/>
        <v/>
      </c>
      <c r="T23" s="25" t="str">
        <f t="shared" si="5"/>
        <v/>
      </c>
    </row>
    <row r="24" spans="2:20" s="5" customFormat="1" ht="18.75" customHeight="1" x14ac:dyDescent="0.3">
      <c r="B24" s="53"/>
      <c r="C24" s="53" t="str">
        <f>IF(B24="","",VLOOKUP(B24,LISTAS!$F$5:$I$304,2,0))</f>
        <v/>
      </c>
      <c r="D24" s="53" t="str">
        <f>IF(B24="","",VLOOKUP(B24,LISTAS!$F$5:$I$304,4,0))</f>
        <v/>
      </c>
      <c r="E24" s="54" t="s">
        <v>37</v>
      </c>
      <c r="G24" s="50" t="str">
        <f t="shared" si="0"/>
        <v/>
      </c>
      <c r="H24" s="34" t="str">
        <f t="shared" si="1"/>
        <v/>
      </c>
      <c r="I24" s="34" t="str">
        <f t="shared" si="2"/>
        <v/>
      </c>
      <c r="J24" s="50" t="str">
        <f t="shared" si="3"/>
        <v/>
      </c>
      <c r="K24" s="50" t="str">
        <f t="shared" si="4"/>
        <v/>
      </c>
      <c r="L24" s="50" t="str">
        <f>IF(K24="","",LARGE(K9:K48,M24))</f>
        <v/>
      </c>
      <c r="M24" s="51">
        <v>16</v>
      </c>
      <c r="N24" s="28"/>
      <c r="O24" s="49" t="str">
        <f>IF(R24&lt;&gt;"",_xlfn.RANK.EQ(R24,R9:R48,0),"")</f>
        <v/>
      </c>
      <c r="P24" s="24" t="str">
        <f>IF(K24="","",VLOOKUP(L24,G9:J48,2,0))</f>
        <v/>
      </c>
      <c r="Q24" s="24" t="str">
        <f>IF(K24="","",VLOOKUP(P24,LISTAS!$F$5:$G$304,2,0))</f>
        <v/>
      </c>
      <c r="R24" s="38" t="str">
        <f>IF(K24="","",VLOOKUP(L24,G9:J48,4,0))</f>
        <v/>
      </c>
      <c r="S24" s="25" t="str">
        <f t="shared" si="6"/>
        <v/>
      </c>
      <c r="T24" s="25" t="str">
        <f t="shared" si="5"/>
        <v/>
      </c>
    </row>
    <row r="25" spans="2:20" s="5" customFormat="1" ht="18.75" customHeight="1" x14ac:dyDescent="0.3">
      <c r="B25" s="53"/>
      <c r="C25" s="53" t="str">
        <f>IF(B25="","",VLOOKUP(B25,LISTAS!$F$5:$I$304,2,0))</f>
        <v/>
      </c>
      <c r="D25" s="53" t="str">
        <f>IF(B25="","",VLOOKUP(B25,LISTAS!$F$5:$I$304,4,0))</f>
        <v/>
      </c>
      <c r="E25" s="54" t="s">
        <v>37</v>
      </c>
      <c r="G25" s="50" t="str">
        <f t="shared" si="0"/>
        <v/>
      </c>
      <c r="H25" s="34" t="str">
        <f t="shared" si="1"/>
        <v/>
      </c>
      <c r="I25" s="34" t="str">
        <f t="shared" si="2"/>
        <v/>
      </c>
      <c r="J25" s="50" t="str">
        <f t="shared" si="3"/>
        <v/>
      </c>
      <c r="K25" s="50" t="str">
        <f t="shared" si="4"/>
        <v/>
      </c>
      <c r="L25" s="50" t="str">
        <f>IF(K25="","",LARGE(K9:K48,M25))</f>
        <v/>
      </c>
      <c r="M25" s="51">
        <v>17</v>
      </c>
      <c r="N25" s="28"/>
      <c r="O25" s="49" t="str">
        <f>IF(R25&lt;&gt;"",_xlfn.RANK.EQ(R25,R9:R48,0),"")</f>
        <v/>
      </c>
      <c r="P25" s="24" t="str">
        <f>IF(K25="","",VLOOKUP(L25,G9:J48,2,0))</f>
        <v/>
      </c>
      <c r="Q25" s="24" t="str">
        <f>IF(K25="","",VLOOKUP(P25,LISTAS!$F$5:$G$304,2,0))</f>
        <v/>
      </c>
      <c r="R25" s="38" t="str">
        <f>IF(K25="","",VLOOKUP(L25,G9:J48,4,0))</f>
        <v/>
      </c>
      <c r="S25" s="25" t="str">
        <f t="shared" si="6"/>
        <v/>
      </c>
      <c r="T25" s="25" t="str">
        <f t="shared" si="5"/>
        <v/>
      </c>
    </row>
    <row r="26" spans="2:20" s="5" customFormat="1" ht="18.75" customHeight="1" x14ac:dyDescent="0.3">
      <c r="B26" s="53"/>
      <c r="C26" s="53" t="str">
        <f>IF(B26="","",VLOOKUP(B26,LISTAS!$F$5:$I$304,2,0))</f>
        <v/>
      </c>
      <c r="D26" s="53" t="str">
        <f>IF(B26="","",VLOOKUP(B26,LISTAS!$F$5:$I$304,4,0))</f>
        <v/>
      </c>
      <c r="E26" s="54" t="s">
        <v>37</v>
      </c>
      <c r="G26" s="50" t="str">
        <f t="shared" si="0"/>
        <v/>
      </c>
      <c r="H26" s="34" t="str">
        <f t="shared" si="1"/>
        <v/>
      </c>
      <c r="I26" s="34" t="str">
        <f t="shared" si="2"/>
        <v/>
      </c>
      <c r="J26" s="50" t="str">
        <f t="shared" si="3"/>
        <v/>
      </c>
      <c r="K26" s="50" t="str">
        <f t="shared" si="4"/>
        <v/>
      </c>
      <c r="L26" s="50" t="str">
        <f>IF(K26="","",LARGE(K9:K48,M26))</f>
        <v/>
      </c>
      <c r="M26" s="51">
        <v>18</v>
      </c>
      <c r="N26" s="28"/>
      <c r="O26" s="49" t="str">
        <f>IF(R26&lt;&gt;"",_xlfn.RANK.EQ(R26,R9:R48,0),"")</f>
        <v/>
      </c>
      <c r="P26" s="24" t="str">
        <f>IF(K26="","",VLOOKUP(L26,G9:J48,2,0))</f>
        <v/>
      </c>
      <c r="Q26" s="24" t="str">
        <f>IF(K26="","",VLOOKUP(P26,LISTAS!$F$5:$G$304,2,0))</f>
        <v/>
      </c>
      <c r="R26" s="38" t="str">
        <f>IF(K26="","",VLOOKUP(L26,G9:J48,4,0))</f>
        <v/>
      </c>
      <c r="S26" s="25" t="str">
        <f t="shared" si="6"/>
        <v/>
      </c>
      <c r="T26" s="25" t="str">
        <f t="shared" si="5"/>
        <v/>
      </c>
    </row>
    <row r="27" spans="2:20" s="5" customFormat="1" ht="18.75" customHeight="1" x14ac:dyDescent="0.3">
      <c r="B27" s="53"/>
      <c r="C27" s="53" t="str">
        <f>IF(B27="","",VLOOKUP(B27,LISTAS!$F$5:$I$304,2,0))</f>
        <v/>
      </c>
      <c r="D27" s="53" t="str">
        <f>IF(B27="","",VLOOKUP(B27,LISTAS!$F$5:$I$304,4,0))</f>
        <v/>
      </c>
      <c r="E27" s="54" t="s">
        <v>37</v>
      </c>
      <c r="G27" s="50" t="str">
        <f t="shared" si="0"/>
        <v/>
      </c>
      <c r="H27" s="34" t="str">
        <f t="shared" si="1"/>
        <v/>
      </c>
      <c r="I27" s="34" t="str">
        <f t="shared" si="2"/>
        <v/>
      </c>
      <c r="J27" s="50" t="str">
        <f t="shared" si="3"/>
        <v/>
      </c>
      <c r="K27" s="50" t="str">
        <f t="shared" si="4"/>
        <v/>
      </c>
      <c r="L27" s="50" t="str">
        <f>IF(K27="","",LARGE(K9:K48,M27))</f>
        <v/>
      </c>
      <c r="M27" s="51">
        <v>19</v>
      </c>
      <c r="N27" s="28"/>
      <c r="O27" s="49" t="str">
        <f>IF(R27&lt;&gt;"",_xlfn.RANK.EQ(R27,R9:R48,0),"")</f>
        <v/>
      </c>
      <c r="P27" s="24" t="str">
        <f>IF(K27="","",VLOOKUP(L27,G9:J48,2,0))</f>
        <v/>
      </c>
      <c r="Q27" s="24" t="str">
        <f>IF(K27="","",VLOOKUP(P27,LISTAS!$F$5:$G$304,2,0))</f>
        <v/>
      </c>
      <c r="R27" s="38" t="str">
        <f>IF(K27="","",VLOOKUP(L27,G9:J48,4,0))</f>
        <v/>
      </c>
      <c r="S27" s="25" t="str">
        <f t="shared" si="6"/>
        <v/>
      </c>
      <c r="T27" s="25" t="str">
        <f t="shared" si="5"/>
        <v/>
      </c>
    </row>
    <row r="28" spans="2:20" s="5" customFormat="1" ht="18.75" customHeight="1" x14ac:dyDescent="0.3">
      <c r="B28" s="53"/>
      <c r="C28" s="53" t="str">
        <f>IF(B28="","",VLOOKUP(B28,LISTAS!$F$5:$I$304,2,0))</f>
        <v/>
      </c>
      <c r="D28" s="53" t="str">
        <f>IF(B28="","",VLOOKUP(B28,LISTAS!$F$5:$I$304,4,0))</f>
        <v/>
      </c>
      <c r="E28" s="54" t="s">
        <v>37</v>
      </c>
      <c r="G28" s="50" t="str">
        <f t="shared" si="0"/>
        <v/>
      </c>
      <c r="H28" s="34" t="str">
        <f t="shared" si="1"/>
        <v/>
      </c>
      <c r="I28" s="34" t="str">
        <f t="shared" si="2"/>
        <v/>
      </c>
      <c r="J28" s="50" t="str">
        <f t="shared" si="3"/>
        <v/>
      </c>
      <c r="K28" s="50" t="str">
        <f t="shared" si="4"/>
        <v/>
      </c>
      <c r="L28" s="50" t="str">
        <f>IF(K28="","",LARGE(K9:K48,M28))</f>
        <v/>
      </c>
      <c r="M28" s="51">
        <v>20</v>
      </c>
      <c r="N28" s="28"/>
      <c r="O28" s="49" t="str">
        <f>IF(R28&lt;&gt;"",_xlfn.RANK.EQ(R28,R9:R48,0),"")</f>
        <v/>
      </c>
      <c r="P28" s="24" t="str">
        <f>IF(K28="","",VLOOKUP(L28,G9:J48,2,0))</f>
        <v/>
      </c>
      <c r="Q28" s="24" t="str">
        <f>IF(K28="","",VLOOKUP(P28,LISTAS!$F$5:$G$304,2,0))</f>
        <v/>
      </c>
      <c r="R28" s="38" t="str">
        <f>IF(K28="","",VLOOKUP(L28,G9:J48,4,0))</f>
        <v/>
      </c>
      <c r="S28" s="25" t="str">
        <f t="shared" si="6"/>
        <v/>
      </c>
      <c r="T28" s="25" t="str">
        <f t="shared" si="5"/>
        <v/>
      </c>
    </row>
    <row r="29" spans="2:20" s="5" customFormat="1" ht="18.75" customHeight="1" x14ac:dyDescent="0.3">
      <c r="B29" s="53"/>
      <c r="C29" s="53" t="str">
        <f>IF(B29="","",VLOOKUP(B29,LISTAS!$F$5:$I$304,2,0))</f>
        <v/>
      </c>
      <c r="D29" s="53" t="str">
        <f>IF(B29="","",VLOOKUP(B29,LISTAS!$F$5:$I$304,4,0))</f>
        <v/>
      </c>
      <c r="E29" s="54" t="s">
        <v>37</v>
      </c>
      <c r="G29" s="50" t="str">
        <f t="shared" si="0"/>
        <v/>
      </c>
      <c r="H29" s="34" t="str">
        <f t="shared" si="1"/>
        <v/>
      </c>
      <c r="I29" s="34" t="str">
        <f t="shared" si="2"/>
        <v/>
      </c>
      <c r="J29" s="50" t="str">
        <f t="shared" si="3"/>
        <v/>
      </c>
      <c r="K29" s="50" t="str">
        <f t="shared" si="4"/>
        <v/>
      </c>
      <c r="L29" s="50" t="str">
        <f>IF(K29="","",LARGE(K9:K48,M29))</f>
        <v/>
      </c>
      <c r="M29" s="51">
        <v>21</v>
      </c>
      <c r="N29" s="28"/>
      <c r="O29" s="49" t="str">
        <f>IF(R29&lt;&gt;"",_xlfn.RANK.EQ(R29,R9:R48,0),"")</f>
        <v/>
      </c>
      <c r="P29" s="24" t="str">
        <f>IF(K29="","",VLOOKUP(L29,G9:J48,2,0))</f>
        <v/>
      </c>
      <c r="Q29" s="24" t="str">
        <f>IF(K29="","",VLOOKUP(P29,LISTAS!$F$5:$G$304,2,0))</f>
        <v/>
      </c>
      <c r="R29" s="38" t="str">
        <f>IF(K29="","",VLOOKUP(L29,G9:J48,4,0))</f>
        <v/>
      </c>
      <c r="S29" s="25" t="str">
        <f t="shared" si="6"/>
        <v/>
      </c>
      <c r="T29" s="25" t="str">
        <f t="shared" si="5"/>
        <v/>
      </c>
    </row>
    <row r="30" spans="2:20" s="5" customFormat="1" ht="18.75" customHeight="1" x14ac:dyDescent="0.3">
      <c r="B30" s="53"/>
      <c r="C30" s="53" t="str">
        <f>IF(B30="","",VLOOKUP(B30,LISTAS!$F$5:$I$304,2,0))</f>
        <v/>
      </c>
      <c r="D30" s="53" t="str">
        <f>IF(B30="","",VLOOKUP(B30,LISTAS!$F$5:$I$304,4,0))</f>
        <v/>
      </c>
      <c r="E30" s="54" t="s">
        <v>37</v>
      </c>
      <c r="G30" s="50" t="str">
        <f t="shared" si="0"/>
        <v/>
      </c>
      <c r="H30" s="34" t="str">
        <f t="shared" si="1"/>
        <v/>
      </c>
      <c r="I30" s="34" t="str">
        <f t="shared" si="2"/>
        <v/>
      </c>
      <c r="J30" s="50" t="str">
        <f t="shared" si="3"/>
        <v/>
      </c>
      <c r="K30" s="50" t="str">
        <f t="shared" si="4"/>
        <v/>
      </c>
      <c r="L30" s="50" t="str">
        <f>IF(K30="","",LARGE(K9:K48,M30))</f>
        <v/>
      </c>
      <c r="M30" s="51">
        <v>22</v>
      </c>
      <c r="N30" s="28"/>
      <c r="O30" s="49" t="str">
        <f>IF(R30&lt;&gt;"",_xlfn.RANK.EQ(R30,R9:R48,0),"")</f>
        <v/>
      </c>
      <c r="P30" s="24" t="str">
        <f>IF(K30="","",VLOOKUP(L30,G9:J48,2,0))</f>
        <v/>
      </c>
      <c r="Q30" s="24" t="str">
        <f>IF(K30="","",VLOOKUP(P30,LISTAS!$F$5:$G$304,2,0))</f>
        <v/>
      </c>
      <c r="R30" s="38" t="str">
        <f>IF(K30="","",VLOOKUP(L30,G9:J48,4,0))</f>
        <v/>
      </c>
      <c r="S30" s="25" t="str">
        <f t="shared" si="6"/>
        <v/>
      </c>
      <c r="T30" s="25" t="str">
        <f t="shared" si="5"/>
        <v/>
      </c>
    </row>
    <row r="31" spans="2:20" s="5" customFormat="1" ht="18.75" customHeight="1" x14ac:dyDescent="0.3">
      <c r="B31" s="53"/>
      <c r="C31" s="53" t="str">
        <f>IF(B31="","",VLOOKUP(B31,LISTAS!$F$5:$I$304,2,0))</f>
        <v/>
      </c>
      <c r="D31" s="53" t="str">
        <f>IF(B31="","",VLOOKUP(B31,LISTAS!$F$5:$I$304,4,0))</f>
        <v/>
      </c>
      <c r="E31" s="54" t="s">
        <v>37</v>
      </c>
      <c r="G31" s="50" t="str">
        <f t="shared" si="0"/>
        <v/>
      </c>
      <c r="H31" s="34" t="str">
        <f t="shared" si="1"/>
        <v/>
      </c>
      <c r="I31" s="34" t="str">
        <f t="shared" si="2"/>
        <v/>
      </c>
      <c r="J31" s="50" t="str">
        <f t="shared" si="3"/>
        <v/>
      </c>
      <c r="K31" s="50" t="str">
        <f t="shared" si="4"/>
        <v/>
      </c>
      <c r="L31" s="50" t="str">
        <f>IF(K31="","",LARGE(K9:K48,M31))</f>
        <v/>
      </c>
      <c r="M31" s="51">
        <v>23</v>
      </c>
      <c r="N31" s="28"/>
      <c r="O31" s="49" t="str">
        <f>IF(R31&lt;&gt;"",_xlfn.RANK.EQ(R31,R9:R48,0),"")</f>
        <v/>
      </c>
      <c r="P31" s="24" t="str">
        <f>IF(K31="","",VLOOKUP(L31,G9:J48,2,0))</f>
        <v/>
      </c>
      <c r="Q31" s="24" t="str">
        <f>IF(K31="","",VLOOKUP(P31,LISTAS!$F$5:$G$304,2,0))</f>
        <v/>
      </c>
      <c r="R31" s="38" t="str">
        <f>IF(K31="","",VLOOKUP(L31,G9:J48,4,0))</f>
        <v/>
      </c>
      <c r="S31" s="25" t="str">
        <f t="shared" si="6"/>
        <v/>
      </c>
      <c r="T31" s="25" t="str">
        <f t="shared" si="5"/>
        <v/>
      </c>
    </row>
    <row r="32" spans="2:20" s="5" customFormat="1" ht="18.75" customHeight="1" x14ac:dyDescent="0.3">
      <c r="B32" s="53"/>
      <c r="C32" s="53" t="str">
        <f>IF(B32="","",VLOOKUP(B32,LISTAS!$F$5:$I$304,2,0))</f>
        <v/>
      </c>
      <c r="D32" s="53" t="str">
        <f>IF(B32="","",VLOOKUP(B32,LISTAS!$F$5:$I$304,4,0))</f>
        <v/>
      </c>
      <c r="E32" s="54" t="s">
        <v>37</v>
      </c>
      <c r="G32" s="50" t="str">
        <f t="shared" si="0"/>
        <v/>
      </c>
      <c r="H32" s="34" t="str">
        <f t="shared" si="1"/>
        <v/>
      </c>
      <c r="I32" s="34" t="str">
        <f t="shared" si="2"/>
        <v/>
      </c>
      <c r="J32" s="50" t="str">
        <f t="shared" si="3"/>
        <v/>
      </c>
      <c r="K32" s="50" t="str">
        <f t="shared" si="4"/>
        <v/>
      </c>
      <c r="L32" s="50" t="str">
        <f>IF(K32="","",LARGE(K9:K48,M32))</f>
        <v/>
      </c>
      <c r="M32" s="51">
        <v>24</v>
      </c>
      <c r="N32" s="28"/>
      <c r="O32" s="49" t="str">
        <f>IF(R32&lt;&gt;"",_xlfn.RANK.EQ(R32,R9:R48,0),"")</f>
        <v/>
      </c>
      <c r="P32" s="24" t="str">
        <f>IF(K32="","",VLOOKUP(L32,G9:J48,2,0))</f>
        <v/>
      </c>
      <c r="Q32" s="24" t="str">
        <f>IF(K32="","",VLOOKUP(P32,LISTAS!$F$5:$G$304,2,0))</f>
        <v/>
      </c>
      <c r="R32" s="38" t="str">
        <f>IF(K32="","",VLOOKUP(L32,G9:J48,4,0))</f>
        <v/>
      </c>
      <c r="S32" s="25" t="str">
        <f t="shared" si="6"/>
        <v/>
      </c>
      <c r="T32" s="25" t="str">
        <f t="shared" si="5"/>
        <v/>
      </c>
    </row>
    <row r="33" spans="2:20" s="5" customFormat="1" ht="18.75" customHeight="1" x14ac:dyDescent="0.3">
      <c r="B33" s="53"/>
      <c r="C33" s="53" t="str">
        <f>IF(B33="","",VLOOKUP(B33,LISTAS!$F$5:$I$304,2,0))</f>
        <v/>
      </c>
      <c r="D33" s="53" t="str">
        <f>IF(B33="","",VLOOKUP(B33,LISTAS!$F$5:$I$304,4,0))</f>
        <v/>
      </c>
      <c r="E33" s="54" t="s">
        <v>37</v>
      </c>
      <c r="G33" s="50" t="str">
        <f t="shared" si="0"/>
        <v/>
      </c>
      <c r="H33" s="34" t="str">
        <f t="shared" si="1"/>
        <v/>
      </c>
      <c r="I33" s="34" t="str">
        <f t="shared" si="2"/>
        <v/>
      </c>
      <c r="J33" s="50" t="str">
        <f t="shared" si="3"/>
        <v/>
      </c>
      <c r="K33" s="50" t="str">
        <f t="shared" si="4"/>
        <v/>
      </c>
      <c r="L33" s="50" t="str">
        <f>IF(K33="","",LARGE(K9:K48,M33))</f>
        <v/>
      </c>
      <c r="M33" s="51">
        <v>25</v>
      </c>
      <c r="N33" s="28"/>
      <c r="O33" s="49" t="str">
        <f>IF(R33&lt;&gt;"",_xlfn.RANK.EQ(R33,R9:R48,0),"")</f>
        <v/>
      </c>
      <c r="P33" s="24" t="str">
        <f>IF(K33="","",VLOOKUP(L33,G9:J48,2,0))</f>
        <v/>
      </c>
      <c r="Q33" s="24" t="str">
        <f>IF(K33="","",VLOOKUP(P33,LISTAS!$F$5:$G$304,2,0))</f>
        <v/>
      </c>
      <c r="R33" s="38" t="str">
        <f>IF(K33="","",VLOOKUP(L33,G9:J48,4,0))</f>
        <v/>
      </c>
      <c r="S33" s="25" t="str">
        <f t="shared" si="6"/>
        <v/>
      </c>
      <c r="T33" s="25" t="str">
        <f t="shared" si="5"/>
        <v/>
      </c>
    </row>
    <row r="34" spans="2:20" s="5" customFormat="1" ht="18.75" customHeight="1" x14ac:dyDescent="0.3">
      <c r="B34" s="53"/>
      <c r="C34" s="53" t="str">
        <f>IF(B34="","",VLOOKUP(B34,LISTAS!$F$5:$I$304,2,0))</f>
        <v/>
      </c>
      <c r="D34" s="53" t="str">
        <f>IF(B34="","",VLOOKUP(B34,LISTAS!$F$5:$I$304,4,0))</f>
        <v/>
      </c>
      <c r="E34" s="54" t="s">
        <v>37</v>
      </c>
      <c r="G34" s="50" t="str">
        <f t="shared" si="0"/>
        <v/>
      </c>
      <c r="H34" s="34" t="str">
        <f t="shared" si="1"/>
        <v/>
      </c>
      <c r="I34" s="34" t="str">
        <f t="shared" si="2"/>
        <v/>
      </c>
      <c r="J34" s="50" t="str">
        <f t="shared" si="3"/>
        <v/>
      </c>
      <c r="K34" s="50" t="str">
        <f t="shared" si="4"/>
        <v/>
      </c>
      <c r="L34" s="50" t="str">
        <f>IF(K34="","",LARGE(K9:K48,M34))</f>
        <v/>
      </c>
      <c r="M34" s="51">
        <v>26</v>
      </c>
      <c r="N34" s="28"/>
      <c r="O34" s="49" t="str">
        <f>IF(R34&lt;&gt;"",_xlfn.RANK.EQ(R34,R9:R48,0),"")</f>
        <v/>
      </c>
      <c r="P34" s="24" t="str">
        <f>IF(K34="","",VLOOKUP(L34,G9:J48,2,0))</f>
        <v/>
      </c>
      <c r="Q34" s="24" t="str">
        <f>IF(K34="","",VLOOKUP(P34,LISTAS!$F$5:$G$304,2,0))</f>
        <v/>
      </c>
      <c r="R34" s="38" t="str">
        <f>IF(K34="","",VLOOKUP(L34,G9:J48,4,0))</f>
        <v/>
      </c>
      <c r="S34" s="25" t="str">
        <f t="shared" si="6"/>
        <v/>
      </c>
      <c r="T34" s="25" t="str">
        <f t="shared" si="5"/>
        <v/>
      </c>
    </row>
    <row r="35" spans="2:20" s="5" customFormat="1" ht="18.75" customHeight="1" x14ac:dyDescent="0.3">
      <c r="B35" s="53"/>
      <c r="C35" s="53" t="str">
        <f>IF(B35="","",VLOOKUP(B35,LISTAS!$F$5:$I$304,2,0))</f>
        <v/>
      </c>
      <c r="D35" s="53" t="str">
        <f>IF(B35="","",VLOOKUP(B35,LISTAS!$F$5:$I$304,4,0))</f>
        <v/>
      </c>
      <c r="E35" s="54" t="s">
        <v>37</v>
      </c>
      <c r="G35" s="50" t="str">
        <f t="shared" si="0"/>
        <v/>
      </c>
      <c r="H35" s="34" t="str">
        <f t="shared" si="1"/>
        <v/>
      </c>
      <c r="I35" s="34" t="str">
        <f t="shared" si="2"/>
        <v/>
      </c>
      <c r="J35" s="50" t="str">
        <f t="shared" si="3"/>
        <v/>
      </c>
      <c r="K35" s="50" t="str">
        <f t="shared" si="4"/>
        <v/>
      </c>
      <c r="L35" s="50" t="str">
        <f>IF(K35="","",LARGE(K9:K48,M35))</f>
        <v/>
      </c>
      <c r="M35" s="51">
        <v>27</v>
      </c>
      <c r="N35" s="28"/>
      <c r="O35" s="49" t="str">
        <f>IF(R35&lt;&gt;"",_xlfn.RANK.EQ(R35,R9:R48,0),"")</f>
        <v/>
      </c>
      <c r="P35" s="24" t="str">
        <f>IF(K35="","",VLOOKUP(L35,G9:J48,2,0))</f>
        <v/>
      </c>
      <c r="Q35" s="24" t="str">
        <f>IF(K35="","",VLOOKUP(P35,LISTAS!$F$5:$G$304,2,0))</f>
        <v/>
      </c>
      <c r="R35" s="38" t="str">
        <f>IF(K35="","",VLOOKUP(L35,G9:J48,4,0))</f>
        <v/>
      </c>
      <c r="S35" s="25" t="str">
        <f t="shared" si="6"/>
        <v/>
      </c>
      <c r="T35" s="25" t="str">
        <f t="shared" si="5"/>
        <v/>
      </c>
    </row>
    <row r="36" spans="2:20" s="5" customFormat="1" ht="18.75" customHeight="1" x14ac:dyDescent="0.3">
      <c r="B36" s="53"/>
      <c r="C36" s="53" t="str">
        <f>IF(B36="","",VLOOKUP(B36,LISTAS!$F$5:$I$304,2,0))</f>
        <v/>
      </c>
      <c r="D36" s="53" t="str">
        <f>IF(B36="","",VLOOKUP(B36,LISTAS!$F$5:$I$304,4,0))</f>
        <v/>
      </c>
      <c r="E36" s="54" t="s">
        <v>37</v>
      </c>
      <c r="G36" s="50" t="str">
        <f t="shared" si="0"/>
        <v/>
      </c>
      <c r="H36" s="34" t="str">
        <f t="shared" si="1"/>
        <v/>
      </c>
      <c r="I36" s="34" t="str">
        <f t="shared" si="2"/>
        <v/>
      </c>
      <c r="J36" s="50" t="str">
        <f t="shared" si="3"/>
        <v/>
      </c>
      <c r="K36" s="50" t="str">
        <f t="shared" si="4"/>
        <v/>
      </c>
      <c r="L36" s="50" t="str">
        <f>IF(K36="","",LARGE(K9:K48,M36))</f>
        <v/>
      </c>
      <c r="M36" s="51">
        <v>28</v>
      </c>
      <c r="N36" s="28"/>
      <c r="O36" s="49" t="str">
        <f>IF(R36&lt;&gt;"",_xlfn.RANK.EQ(R36,R9:R48,0),"")</f>
        <v/>
      </c>
      <c r="P36" s="24" t="str">
        <f>IF(K36="","",VLOOKUP(L36,G9:J48,2,0))</f>
        <v/>
      </c>
      <c r="Q36" s="24" t="str">
        <f>IF(K36="","",VLOOKUP(P36,LISTAS!$F$5:$G$304,2,0))</f>
        <v/>
      </c>
      <c r="R36" s="38" t="str">
        <f>IF(K36="","",VLOOKUP(L36,G9:J48,4,0))</f>
        <v/>
      </c>
      <c r="S36" s="25" t="str">
        <f t="shared" si="6"/>
        <v/>
      </c>
      <c r="T36" s="25" t="str">
        <f t="shared" si="5"/>
        <v/>
      </c>
    </row>
    <row r="37" spans="2:20" s="5" customFormat="1" ht="18.75" customHeight="1" x14ac:dyDescent="0.3">
      <c r="B37" s="53"/>
      <c r="C37" s="53" t="str">
        <f>IF(B37="","",VLOOKUP(B37,LISTAS!$F$5:$I$304,2,0))</f>
        <v/>
      </c>
      <c r="D37" s="53" t="str">
        <f>IF(B37="","",VLOOKUP(B37,LISTAS!$F$5:$I$304,4,0))</f>
        <v/>
      </c>
      <c r="E37" s="54" t="s">
        <v>37</v>
      </c>
      <c r="G37" s="50" t="str">
        <f t="shared" si="0"/>
        <v/>
      </c>
      <c r="H37" s="34" t="str">
        <f t="shared" si="1"/>
        <v/>
      </c>
      <c r="I37" s="34" t="str">
        <f t="shared" si="2"/>
        <v/>
      </c>
      <c r="J37" s="50" t="str">
        <f t="shared" si="3"/>
        <v/>
      </c>
      <c r="K37" s="50" t="str">
        <f t="shared" si="4"/>
        <v/>
      </c>
      <c r="L37" s="50" t="str">
        <f>IF(K37="","",LARGE(K9:K48,M37))</f>
        <v/>
      </c>
      <c r="M37" s="51">
        <v>29</v>
      </c>
      <c r="N37" s="28"/>
      <c r="O37" s="49" t="str">
        <f>IF(R37&lt;&gt;"",_xlfn.RANK.EQ(R37,R9:R48,0),"")</f>
        <v/>
      </c>
      <c r="P37" s="24" t="str">
        <f>IF(K37="","",VLOOKUP(L37,G9:J48,2,0))</f>
        <v/>
      </c>
      <c r="Q37" s="24" t="str">
        <f>IF(K37="","",VLOOKUP(P37,LISTAS!$F$5:$G$304,2,0))</f>
        <v/>
      </c>
      <c r="R37" s="38" t="str">
        <f>IF(K37="","",VLOOKUP(L37,G9:J48,4,0))</f>
        <v/>
      </c>
      <c r="S37" s="25" t="str">
        <f t="shared" si="6"/>
        <v/>
      </c>
      <c r="T37" s="25" t="str">
        <f t="shared" si="5"/>
        <v/>
      </c>
    </row>
    <row r="38" spans="2:20" s="5" customFormat="1" ht="18.75" customHeight="1" x14ac:dyDescent="0.3">
      <c r="B38" s="53"/>
      <c r="C38" s="53" t="str">
        <f>IF(B38="","",VLOOKUP(B38,LISTAS!$F$5:$I$304,2,0))</f>
        <v/>
      </c>
      <c r="D38" s="53" t="str">
        <f>IF(B38="","",VLOOKUP(B38,LISTAS!$F$5:$I$304,4,0))</f>
        <v/>
      </c>
      <c r="E38" s="54" t="s">
        <v>37</v>
      </c>
      <c r="G38" s="50" t="str">
        <f t="shared" si="0"/>
        <v/>
      </c>
      <c r="H38" s="34" t="str">
        <f t="shared" si="1"/>
        <v/>
      </c>
      <c r="I38" s="34" t="str">
        <f t="shared" si="2"/>
        <v/>
      </c>
      <c r="J38" s="50" t="str">
        <f t="shared" si="3"/>
        <v/>
      </c>
      <c r="K38" s="50" t="str">
        <f t="shared" si="4"/>
        <v/>
      </c>
      <c r="L38" s="50" t="str">
        <f>IF(K38="","",LARGE(K9:K48,M38))</f>
        <v/>
      </c>
      <c r="M38" s="51">
        <v>30</v>
      </c>
      <c r="N38" s="28"/>
      <c r="O38" s="49" t="str">
        <f>IF(R38&lt;&gt;"",_xlfn.RANK.EQ(R38,R9:R48,0),"")</f>
        <v/>
      </c>
      <c r="P38" s="24" t="str">
        <f>IF(K38="","",VLOOKUP(L38,G9:J48,2,0))</f>
        <v/>
      </c>
      <c r="Q38" s="24" t="str">
        <f>IF(K38="","",VLOOKUP(P38,LISTAS!$F$5:$G$304,2,0))</f>
        <v/>
      </c>
      <c r="R38" s="38" t="str">
        <f>IF(K38="","",VLOOKUP(L38,G9:J48,4,0))</f>
        <v/>
      </c>
      <c r="S38" s="25" t="str">
        <f t="shared" si="6"/>
        <v/>
      </c>
      <c r="T38" s="25" t="str">
        <f t="shared" si="5"/>
        <v/>
      </c>
    </row>
    <row r="39" spans="2:20" s="5" customFormat="1" ht="18.75" customHeight="1" x14ac:dyDescent="0.3">
      <c r="B39" s="53"/>
      <c r="C39" s="53" t="str">
        <f>IF(B39="","",VLOOKUP(B39,LISTAS!$F$5:$I$304,2,0))</f>
        <v/>
      </c>
      <c r="D39" s="53" t="str">
        <f>IF(B39="","",VLOOKUP(B39,LISTAS!$F$5:$I$304,4,0))</f>
        <v/>
      </c>
      <c r="E39" s="54" t="s">
        <v>37</v>
      </c>
      <c r="G39" s="50" t="str">
        <f t="shared" si="0"/>
        <v/>
      </c>
      <c r="H39" s="34" t="str">
        <f t="shared" si="1"/>
        <v/>
      </c>
      <c r="I39" s="34" t="str">
        <f t="shared" si="2"/>
        <v/>
      </c>
      <c r="J39" s="50" t="str">
        <f t="shared" si="3"/>
        <v/>
      </c>
      <c r="K39" s="50" t="str">
        <f t="shared" si="4"/>
        <v/>
      </c>
      <c r="L39" s="50" t="str">
        <f>IF(K39="","",LARGE(K9:K48,M39))</f>
        <v/>
      </c>
      <c r="M39" s="51">
        <v>31</v>
      </c>
      <c r="N39" s="28"/>
      <c r="O39" s="49" t="str">
        <f>IF(R39&lt;&gt;"",_xlfn.RANK.EQ(R39,R9:R48,0),"")</f>
        <v/>
      </c>
      <c r="P39" s="24" t="str">
        <f>IF(K39="","",VLOOKUP(L39,G9:J48,2,0))</f>
        <v/>
      </c>
      <c r="Q39" s="24" t="str">
        <f>IF(K39="","",VLOOKUP(P39,LISTAS!$F$5:$G$304,2,0))</f>
        <v/>
      </c>
      <c r="R39" s="38" t="str">
        <f>IF(K39="","",VLOOKUP(L39,G9:J48,4,0))</f>
        <v/>
      </c>
      <c r="S39" s="25" t="str">
        <f t="shared" si="6"/>
        <v/>
      </c>
      <c r="T39" s="25" t="str">
        <f t="shared" si="5"/>
        <v/>
      </c>
    </row>
    <row r="40" spans="2:20" s="5" customFormat="1" ht="18.75" customHeight="1" x14ac:dyDescent="0.3">
      <c r="B40" s="53"/>
      <c r="C40" s="53" t="str">
        <f>IF(B40="","",VLOOKUP(B40,LISTAS!$F$5:$I$304,2,0))</f>
        <v/>
      </c>
      <c r="D40" s="53" t="str">
        <f>IF(B40="","",VLOOKUP(B40,LISTAS!$F$5:$I$304,4,0))</f>
        <v/>
      </c>
      <c r="E40" s="54" t="s">
        <v>37</v>
      </c>
      <c r="G40" s="50" t="str">
        <f t="shared" si="0"/>
        <v/>
      </c>
      <c r="H40" s="34" t="str">
        <f t="shared" si="1"/>
        <v/>
      </c>
      <c r="I40" s="34" t="str">
        <f t="shared" si="2"/>
        <v/>
      </c>
      <c r="J40" s="50" t="str">
        <f t="shared" si="3"/>
        <v/>
      </c>
      <c r="K40" s="50" t="str">
        <f t="shared" si="4"/>
        <v/>
      </c>
      <c r="L40" s="50" t="str">
        <f>IF(K40="","",LARGE(K9:K48,M40))</f>
        <v/>
      </c>
      <c r="M40" s="51">
        <v>32</v>
      </c>
      <c r="N40" s="28"/>
      <c r="O40" s="49" t="str">
        <f>IF(R40&lt;&gt;"",_xlfn.RANK.EQ(R40,R9:R48,0),"")</f>
        <v/>
      </c>
      <c r="P40" s="24" t="str">
        <f>IF(K40="","",VLOOKUP(L40,G9:J48,2,0))</f>
        <v/>
      </c>
      <c r="Q40" s="24" t="str">
        <f>IF(K40="","",VLOOKUP(P40,LISTAS!$F$5:$G$304,2,0))</f>
        <v/>
      </c>
      <c r="R40" s="38" t="str">
        <f>IF(K40="","",VLOOKUP(L40,G9:J48,4,0))</f>
        <v/>
      </c>
      <c r="S40" s="25" t="str">
        <f t="shared" si="6"/>
        <v/>
      </c>
      <c r="T40" s="25" t="str">
        <f t="shared" si="5"/>
        <v/>
      </c>
    </row>
    <row r="41" spans="2:20" s="5" customFormat="1" ht="18.75" customHeight="1" x14ac:dyDescent="0.3">
      <c r="B41" s="53"/>
      <c r="C41" s="53" t="str">
        <f>IF(B41="","",VLOOKUP(B41,LISTAS!$F$5:$I$304,2,0))</f>
        <v/>
      </c>
      <c r="D41" s="53" t="str">
        <f>IF(B41="","",VLOOKUP(B41,LISTAS!$F$5:$I$304,4,0))</f>
        <v/>
      </c>
      <c r="E41" s="54" t="s">
        <v>37</v>
      </c>
      <c r="G41" s="50" t="str">
        <f t="shared" si="0"/>
        <v/>
      </c>
      <c r="H41" s="34" t="str">
        <f t="shared" si="1"/>
        <v/>
      </c>
      <c r="I41" s="34" t="str">
        <f t="shared" si="2"/>
        <v/>
      </c>
      <c r="J41" s="50" t="str">
        <f t="shared" si="3"/>
        <v/>
      </c>
      <c r="K41" s="50" t="str">
        <f t="shared" si="4"/>
        <v/>
      </c>
      <c r="L41" s="50" t="str">
        <f>IF(K41="","",LARGE(K9:K48,M41))</f>
        <v/>
      </c>
      <c r="M41" s="51">
        <v>33</v>
      </c>
      <c r="N41" s="28"/>
      <c r="O41" s="49" t="str">
        <f>IF(R41&lt;&gt;"",_xlfn.RANK.EQ(R41,R9:R48,0),"")</f>
        <v/>
      </c>
      <c r="P41" s="24" t="str">
        <f>IF(K41="","",VLOOKUP(L41,G9:J48,2,0))</f>
        <v/>
      </c>
      <c r="Q41" s="24" t="str">
        <f>IF(K41="","",VLOOKUP(P41,LISTAS!$F$5:$G$304,2,0))</f>
        <v/>
      </c>
      <c r="R41" s="38" t="str">
        <f>IF(K41="","",VLOOKUP(L41,G9:J48,4,0))</f>
        <v/>
      </c>
      <c r="S41" s="25" t="str">
        <f t="shared" si="6"/>
        <v/>
      </c>
      <c r="T41" s="25" t="str">
        <f t="shared" si="5"/>
        <v/>
      </c>
    </row>
    <row r="42" spans="2:20" s="5" customFormat="1" ht="18.75" customHeight="1" x14ac:dyDescent="0.3">
      <c r="B42" s="53"/>
      <c r="C42" s="53" t="str">
        <f>IF(B42="","",VLOOKUP(B42,LISTAS!$F$5:$I$304,2,0))</f>
        <v/>
      </c>
      <c r="D42" s="53" t="str">
        <f>IF(B42="","",VLOOKUP(B42,LISTAS!$F$5:$I$304,4,0))</f>
        <v/>
      </c>
      <c r="E42" s="54" t="s">
        <v>37</v>
      </c>
      <c r="G42" s="50" t="str">
        <f t="shared" si="0"/>
        <v/>
      </c>
      <c r="H42" s="34" t="str">
        <f t="shared" si="1"/>
        <v/>
      </c>
      <c r="I42" s="34" t="str">
        <f t="shared" si="2"/>
        <v/>
      </c>
      <c r="J42" s="50" t="str">
        <f t="shared" si="3"/>
        <v/>
      </c>
      <c r="K42" s="50" t="str">
        <f t="shared" si="4"/>
        <v/>
      </c>
      <c r="L42" s="50" t="str">
        <f>IF(K42="","",LARGE(K9:K48,M42))</f>
        <v/>
      </c>
      <c r="M42" s="51">
        <v>34</v>
      </c>
      <c r="N42" s="28"/>
      <c r="O42" s="49" t="str">
        <f>IF(R42&lt;&gt;"",_xlfn.RANK.EQ(R42,R9:R48,0),"")</f>
        <v/>
      </c>
      <c r="P42" s="24" t="str">
        <f>IF(K42="","",VLOOKUP(L42,G9:J48,2,0))</f>
        <v/>
      </c>
      <c r="Q42" s="24" t="str">
        <f>IF(K42="","",VLOOKUP(P42,LISTAS!$F$5:$G$304,2,0))</f>
        <v/>
      </c>
      <c r="R42" s="38" t="str">
        <f>IF(K42="","",VLOOKUP(L42,G9:J48,4,0))</f>
        <v/>
      </c>
      <c r="S42" s="25" t="str">
        <f t="shared" si="6"/>
        <v/>
      </c>
      <c r="T42" s="25" t="str">
        <f t="shared" si="5"/>
        <v/>
      </c>
    </row>
    <row r="43" spans="2:20" s="5" customFormat="1" ht="18.75" customHeight="1" x14ac:dyDescent="0.3">
      <c r="B43" s="53"/>
      <c r="C43" s="53" t="str">
        <f>IF(B43="","",VLOOKUP(B43,LISTAS!$F$5:$I$304,2,0))</f>
        <v/>
      </c>
      <c r="D43" s="53" t="str">
        <f>IF(B43="","",VLOOKUP(B43,LISTAS!$F$5:$I$304,4,0))</f>
        <v/>
      </c>
      <c r="E43" s="54" t="s">
        <v>37</v>
      </c>
      <c r="G43" s="50" t="str">
        <f t="shared" si="0"/>
        <v/>
      </c>
      <c r="H43" s="34" t="str">
        <f t="shared" si="1"/>
        <v/>
      </c>
      <c r="I43" s="34" t="str">
        <f t="shared" si="2"/>
        <v/>
      </c>
      <c r="J43" s="50" t="str">
        <f t="shared" si="3"/>
        <v/>
      </c>
      <c r="K43" s="50" t="str">
        <f t="shared" si="4"/>
        <v/>
      </c>
      <c r="L43" s="50" t="str">
        <f>IF(K43="","",LARGE(K9:K48,M43))</f>
        <v/>
      </c>
      <c r="M43" s="51">
        <v>35</v>
      </c>
      <c r="N43" s="28"/>
      <c r="O43" s="49" t="str">
        <f>IF(R43&lt;&gt;"",_xlfn.RANK.EQ(R43,R9:R48,0),"")</f>
        <v/>
      </c>
      <c r="P43" s="24" t="str">
        <f>IF(K43="","",VLOOKUP(L43,G9:J48,2,0))</f>
        <v/>
      </c>
      <c r="Q43" s="24" t="str">
        <f>IF(K43="","",VLOOKUP(P43,LISTAS!$F$5:$G$304,2,0))</f>
        <v/>
      </c>
      <c r="R43" s="38" t="str">
        <f>IF(K43="","",VLOOKUP(L43,G9:J48,4,0))</f>
        <v/>
      </c>
      <c r="S43" s="25" t="str">
        <f t="shared" si="6"/>
        <v/>
      </c>
      <c r="T43" s="25" t="str">
        <f t="shared" si="5"/>
        <v/>
      </c>
    </row>
    <row r="44" spans="2:20" s="5" customFormat="1" ht="18.75" customHeight="1" x14ac:dyDescent="0.3">
      <c r="B44" s="53"/>
      <c r="C44" s="53" t="str">
        <f>IF(B44="","",VLOOKUP(B44,LISTAS!$F$5:$I$304,2,0))</f>
        <v/>
      </c>
      <c r="D44" s="53" t="str">
        <f>IF(B44="","",VLOOKUP(B44,LISTAS!$F$5:$I$304,4,0))</f>
        <v/>
      </c>
      <c r="E44" s="54" t="s">
        <v>37</v>
      </c>
      <c r="G44" s="50" t="str">
        <f t="shared" si="0"/>
        <v/>
      </c>
      <c r="H44" s="34" t="str">
        <f t="shared" si="1"/>
        <v/>
      </c>
      <c r="I44" s="34" t="str">
        <f t="shared" si="2"/>
        <v/>
      </c>
      <c r="J44" s="50" t="str">
        <f t="shared" si="3"/>
        <v/>
      </c>
      <c r="K44" s="50" t="str">
        <f t="shared" si="4"/>
        <v/>
      </c>
      <c r="L44" s="50" t="str">
        <f>IF(K44="","",LARGE(K9:K48,M44))</f>
        <v/>
      </c>
      <c r="M44" s="51">
        <v>36</v>
      </c>
      <c r="N44" s="28"/>
      <c r="O44" s="49" t="str">
        <f>IF(R44&lt;&gt;"",_xlfn.RANK.EQ(R44,R9:R48,0),"")</f>
        <v/>
      </c>
      <c r="P44" s="24" t="str">
        <f>IF(K44="","",VLOOKUP(L44,G9:J48,2,0))</f>
        <v/>
      </c>
      <c r="Q44" s="24" t="str">
        <f>IF(K44="","",VLOOKUP(P44,LISTAS!$F$5:$G$304,2,0))</f>
        <v/>
      </c>
      <c r="R44" s="38" t="str">
        <f>IF(K44="","",VLOOKUP(L44,G9:J48,4,0))</f>
        <v/>
      </c>
      <c r="S44" s="25" t="str">
        <f t="shared" si="6"/>
        <v/>
      </c>
      <c r="T44" s="25" t="str">
        <f t="shared" si="5"/>
        <v/>
      </c>
    </row>
    <row r="45" spans="2:20" s="5" customFormat="1" ht="18.75" customHeight="1" x14ac:dyDescent="0.3">
      <c r="B45" s="53"/>
      <c r="C45" s="53" t="str">
        <f>IF(B45="","",VLOOKUP(B45,LISTAS!$F$5:$I$304,2,0))</f>
        <v/>
      </c>
      <c r="D45" s="53" t="str">
        <f>IF(B45="","",VLOOKUP(B45,LISTAS!$F$5:$I$304,4,0))</f>
        <v/>
      </c>
      <c r="E45" s="54" t="s">
        <v>37</v>
      </c>
      <c r="G45" s="50" t="str">
        <f t="shared" si="0"/>
        <v/>
      </c>
      <c r="H45" s="34" t="str">
        <f t="shared" si="1"/>
        <v/>
      </c>
      <c r="I45" s="34" t="str">
        <f t="shared" si="2"/>
        <v/>
      </c>
      <c r="J45" s="50" t="str">
        <f t="shared" si="3"/>
        <v/>
      </c>
      <c r="K45" s="50" t="str">
        <f t="shared" si="4"/>
        <v/>
      </c>
      <c r="L45" s="50" t="str">
        <f>IF(K45="","",LARGE(K9:K48,M45))</f>
        <v/>
      </c>
      <c r="M45" s="51">
        <v>37</v>
      </c>
      <c r="N45" s="28"/>
      <c r="O45" s="49" t="str">
        <f>IF(R45&lt;&gt;"",_xlfn.RANK.EQ(R45,R9:R48,0),"")</f>
        <v/>
      </c>
      <c r="P45" s="24" t="str">
        <f>IF(K45="","",VLOOKUP(L45,G9:J48,2,0))</f>
        <v/>
      </c>
      <c r="Q45" s="24" t="str">
        <f>IF(K45="","",VLOOKUP(P45,LISTAS!$F$5:$G$304,2,0))</f>
        <v/>
      </c>
      <c r="R45" s="38" t="str">
        <f>IF(K45="","",VLOOKUP(L45,G9:J48,4,0))</f>
        <v/>
      </c>
      <c r="S45" s="25" t="str">
        <f t="shared" si="6"/>
        <v/>
      </c>
      <c r="T45" s="25" t="str">
        <f t="shared" si="5"/>
        <v/>
      </c>
    </row>
    <row r="46" spans="2:20" s="5" customFormat="1" ht="18.75" customHeight="1" x14ac:dyDescent="0.3">
      <c r="B46" s="53"/>
      <c r="C46" s="53" t="str">
        <f>IF(B46="","",VLOOKUP(B46,LISTAS!$F$5:$I$304,2,0))</f>
        <v/>
      </c>
      <c r="D46" s="53" t="str">
        <f>IF(B46="","",VLOOKUP(B46,LISTAS!$F$5:$I$304,4,0))</f>
        <v/>
      </c>
      <c r="E46" s="54" t="s">
        <v>37</v>
      </c>
      <c r="G46" s="50" t="str">
        <f t="shared" si="0"/>
        <v/>
      </c>
      <c r="H46" s="34" t="str">
        <f t="shared" si="1"/>
        <v/>
      </c>
      <c r="I46" s="34" t="str">
        <f t="shared" si="2"/>
        <v/>
      </c>
      <c r="J46" s="50" t="str">
        <f t="shared" si="3"/>
        <v/>
      </c>
      <c r="K46" s="50" t="str">
        <f t="shared" si="4"/>
        <v/>
      </c>
      <c r="L46" s="50" t="str">
        <f>IF(K46="","",LARGE(K9:K48,M46))</f>
        <v/>
      </c>
      <c r="M46" s="51">
        <v>38</v>
      </c>
      <c r="N46" s="28"/>
      <c r="O46" s="49" t="str">
        <f>IF(R46&lt;&gt;"",_xlfn.RANK.EQ(R46,R9:R48,0),"")</f>
        <v/>
      </c>
      <c r="P46" s="24" t="str">
        <f>IF(K46="","",VLOOKUP(L46,G9:J48,2,0))</f>
        <v/>
      </c>
      <c r="Q46" s="24" t="str">
        <f>IF(K46="","",VLOOKUP(P46,LISTAS!$F$5:$G$304,2,0))</f>
        <v/>
      </c>
      <c r="R46" s="38" t="str">
        <f>IF(K46="","",VLOOKUP(L46,G9:J48,4,0))</f>
        <v/>
      </c>
      <c r="S46" s="25" t="str">
        <f t="shared" si="6"/>
        <v/>
      </c>
      <c r="T46" s="25" t="str">
        <f t="shared" si="5"/>
        <v/>
      </c>
    </row>
    <row r="47" spans="2:20" s="5" customFormat="1" ht="18.75" customHeight="1" x14ac:dyDescent="0.3">
      <c r="B47" s="53"/>
      <c r="C47" s="53" t="str">
        <f>IF(B47="","",VLOOKUP(B47,LISTAS!$F$5:$I$304,2,0))</f>
        <v/>
      </c>
      <c r="D47" s="53" t="str">
        <f>IF(B47="","",VLOOKUP(B47,LISTAS!$F$5:$I$304,4,0))</f>
        <v/>
      </c>
      <c r="E47" s="54" t="s">
        <v>37</v>
      </c>
      <c r="G47" s="50" t="str">
        <f t="shared" si="0"/>
        <v/>
      </c>
      <c r="H47" s="34" t="str">
        <f t="shared" si="1"/>
        <v/>
      </c>
      <c r="I47" s="34" t="str">
        <f t="shared" si="2"/>
        <v/>
      </c>
      <c r="J47" s="50" t="str">
        <f t="shared" si="3"/>
        <v/>
      </c>
      <c r="K47" s="50" t="str">
        <f t="shared" si="4"/>
        <v/>
      </c>
      <c r="L47" s="50" t="str">
        <f>IF(K47="","",LARGE(K9:K48,M47))</f>
        <v/>
      </c>
      <c r="M47" s="51">
        <v>39</v>
      </c>
      <c r="N47" s="28"/>
      <c r="O47" s="49" t="str">
        <f>IF(R47&lt;&gt;"",_xlfn.RANK.EQ(R47,R9:R48,0),"")</f>
        <v/>
      </c>
      <c r="P47" s="24" t="str">
        <f>IF(K47="","",VLOOKUP(L47,G9:J48,2,0))</f>
        <v/>
      </c>
      <c r="Q47" s="24" t="str">
        <f>IF(K47="","",VLOOKUP(P47,LISTAS!$F$5:$G$304,2,0))</f>
        <v/>
      </c>
      <c r="R47" s="38" t="str">
        <f>IF(K47="","",VLOOKUP(L47,G9:J48,4,0))</f>
        <v/>
      </c>
      <c r="S47" s="25" t="str">
        <f t="shared" si="6"/>
        <v/>
      </c>
      <c r="T47" s="25" t="str">
        <f t="shared" si="5"/>
        <v/>
      </c>
    </row>
    <row r="48" spans="2:20" s="5" customFormat="1" ht="18.75" customHeight="1" x14ac:dyDescent="0.3">
      <c r="B48" s="53"/>
      <c r="C48" s="53" t="str">
        <f>IF(B48="","",VLOOKUP(B48,LISTAS!$F$5:$I$304,2,0))</f>
        <v/>
      </c>
      <c r="D48" s="53" t="str">
        <f>IF(B48="","",VLOOKUP(B48,LISTAS!$F$5:$I$304,4,0))</f>
        <v/>
      </c>
      <c r="E48" s="54" t="s">
        <v>37</v>
      </c>
      <c r="G48" s="50" t="str">
        <f t="shared" si="0"/>
        <v/>
      </c>
      <c r="H48" s="34" t="str">
        <f t="shared" si="1"/>
        <v/>
      </c>
      <c r="I48" s="34" t="str">
        <f t="shared" si="2"/>
        <v/>
      </c>
      <c r="J48" s="50" t="str">
        <f t="shared" si="3"/>
        <v/>
      </c>
      <c r="K48" s="50" t="str">
        <f t="shared" si="4"/>
        <v/>
      </c>
      <c r="L48" s="50" t="str">
        <f>IF(K48="","",LARGE(K9:K48,M48))</f>
        <v/>
      </c>
      <c r="M48" s="51">
        <v>40</v>
      </c>
      <c r="N48" s="28"/>
      <c r="O48" s="49" t="str">
        <f>IF(R48&lt;&gt;"",_xlfn.RANK.EQ(R48,R9:R48,0),"")</f>
        <v/>
      </c>
      <c r="P48" s="24" t="str">
        <f>IF(K48="","",VLOOKUP(L48,G9:J48,2,0))</f>
        <v/>
      </c>
      <c r="Q48" s="24" t="str">
        <f>IF(K48="","",VLOOKUP(P48,LISTAS!$F$5:$G$304,2,0))</f>
        <v/>
      </c>
      <c r="R48" s="38" t="str">
        <f>IF(K48="","",VLOOKUP(L48,G9:J48,4,0))</f>
        <v/>
      </c>
      <c r="S48" s="25" t="str">
        <f t="shared" si="6"/>
        <v/>
      </c>
      <c r="T48" s="25" t="str">
        <f t="shared" si="5"/>
        <v/>
      </c>
    </row>
    <row r="49" spans="1:20" s="5" customFormat="1" ht="18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3"/>
      <c r="T49" s="33"/>
    </row>
    <row r="50" spans="1:20" ht="20.25" customHeight="1" x14ac:dyDescent="0.25"/>
    <row r="51" spans="1:20" ht="32.25" customHeight="1" x14ac:dyDescent="0.25">
      <c r="A51" s="2"/>
      <c r="B51" s="77" t="s">
        <v>28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</row>
    <row r="52" spans="1:20" ht="20.25" customHeight="1" x14ac:dyDescent="0.25">
      <c r="A52" s="2"/>
      <c r="B52" s="85" t="s">
        <v>30</v>
      </c>
      <c r="C52" s="85"/>
      <c r="E52" s="35"/>
      <c r="F52" s="36"/>
      <c r="G52" s="11"/>
      <c r="H52" s="12"/>
      <c r="I52" s="12"/>
      <c r="J52" s="12"/>
      <c r="K52" s="13"/>
      <c r="L52" s="12"/>
      <c r="M52" s="12"/>
      <c r="N52" s="14"/>
      <c r="O52" s="82" t="s">
        <v>13</v>
      </c>
      <c r="P52" s="83"/>
      <c r="Q52" s="83"/>
      <c r="R52" s="83"/>
      <c r="S52" s="83"/>
      <c r="T52" s="84"/>
    </row>
    <row r="53" spans="1:20" s="15" customFormat="1" ht="28.5" customHeight="1" x14ac:dyDescent="0.25">
      <c r="B53" s="52" t="s">
        <v>14</v>
      </c>
      <c r="C53" s="52" t="s">
        <v>1</v>
      </c>
      <c r="D53" s="52" t="s">
        <v>15</v>
      </c>
      <c r="E53" s="52" t="s">
        <v>3</v>
      </c>
      <c r="F53" s="17"/>
      <c r="G53" s="18"/>
      <c r="H53" s="19"/>
      <c r="I53" s="19"/>
      <c r="J53" s="19"/>
      <c r="K53" s="20"/>
      <c r="L53" s="19"/>
      <c r="M53" s="19"/>
      <c r="N53" s="18"/>
      <c r="O53" s="29" t="s">
        <v>4</v>
      </c>
      <c r="P53" s="29" t="s">
        <v>14</v>
      </c>
      <c r="Q53" s="29" t="s">
        <v>1</v>
      </c>
      <c r="R53" s="29" t="s">
        <v>3</v>
      </c>
      <c r="S53" s="21" t="s">
        <v>16</v>
      </c>
      <c r="T53" s="21" t="s">
        <v>17</v>
      </c>
    </row>
    <row r="54" spans="1:20" s="5" customFormat="1" ht="18.75" customHeight="1" x14ac:dyDescent="0.25">
      <c r="B54" s="53"/>
      <c r="C54" s="53" t="str">
        <f>IF(B54="","",VLOOKUP(B54,LISTAS!$F$5:$I$304,2,0))</f>
        <v/>
      </c>
      <c r="D54" s="53" t="str">
        <f>IF(B54="","",VLOOKUP(B54,LISTAS!$F$5:$I$304,4,0))</f>
        <v/>
      </c>
      <c r="E54" s="54"/>
      <c r="G54" s="50" t="str">
        <f t="shared" ref="G54:G93" si="7">IF(E54="","",E54+(ROW(E54)/1000))</f>
        <v/>
      </c>
      <c r="H54" s="34" t="str">
        <f t="shared" ref="H54:H93" si="8">IF($K54="","",IF(B54="","",B54))</f>
        <v/>
      </c>
      <c r="I54" s="34" t="str">
        <f t="shared" ref="I54:I93" si="9">IF($K54="","",IF(C54="","",C54))</f>
        <v/>
      </c>
      <c r="J54" s="50" t="str">
        <f t="shared" ref="J54:J93" si="10">IF($K54="","",E54)</f>
        <v/>
      </c>
      <c r="K54" s="50" t="str">
        <f t="shared" ref="K54:K93" si="11">G54</f>
        <v/>
      </c>
      <c r="L54" s="50" t="str">
        <f>IF(K54="","",LARGE(K54:K93,M54))</f>
        <v/>
      </c>
      <c r="M54" s="51">
        <v>1</v>
      </c>
      <c r="N54" s="23"/>
      <c r="O54" s="49" t="str">
        <f>IF(R54&lt;&gt;"",_xlfn.RANK.EQ(R54,R54:R93,0),"")</f>
        <v/>
      </c>
      <c r="P54" s="24" t="str">
        <f>IF(K54="","",VLOOKUP(L54,G54:J93,2,0))</f>
        <v/>
      </c>
      <c r="Q54" s="24" t="str">
        <f>IF(K54="","",VLOOKUP(P54,LISTAS!$F$5:$G$304,2,0))</f>
        <v/>
      </c>
      <c r="R54" s="38" t="str">
        <f>IF(K54="","",VLOOKUP(L54,G54:J93,4,0))</f>
        <v/>
      </c>
      <c r="S54" s="25" t="str">
        <f>IF($O54="","",IF($O54=1,400,IF($O54=2,340,IF($O54=3,300,IF($O54=4,280,IF($O54=5,270,IF($O54=6,260,IF($O54=7,250,IF($O54=8,240,IF($O54=9,200,IF($O54=10,200,IF($O54=11,200,IF($O54=12,200,IF($O54=13,200,IF($O54=14,200,IF($O54=15,200,IF($O54=16,200,IF($O54&gt;16,"",""))))))))))))))))))</f>
        <v/>
      </c>
      <c r="T54" s="25" t="str">
        <f t="shared" ref="T54:T93" si="12">IF(O54="","",IF($F$7="NÃO","",IF(O54=1,400,IF(O54=2,340,IF(O54=3,300,IF(O54=4,280,IF(O54=5,270,IF(O54=6,260,IF(O54=7,250,IF(O54=8,240,IF(O54=9,200,IF(O54=10,200,IF(O54=11,200,IF(O54=12,200,IF(O54=13,200,IF(O54=14,200,IF(O54=15,200,IF(O54=16,200,IF(O54&gt;16,"","")))))))))))))))))))</f>
        <v/>
      </c>
    </row>
    <row r="55" spans="1:20" s="5" customFormat="1" ht="18.75" customHeight="1" x14ac:dyDescent="0.25">
      <c r="B55" s="53"/>
      <c r="C55" s="53" t="str">
        <f>IF(B55="","",VLOOKUP(B55,LISTAS!$F$5:$I$304,2,0))</f>
        <v/>
      </c>
      <c r="D55" s="53" t="str">
        <f>IF(B55="","",VLOOKUP(B55,LISTAS!$F$5:$I$304,4,0))</f>
        <v/>
      </c>
      <c r="E55" s="54"/>
      <c r="G55" s="50" t="str">
        <f t="shared" si="7"/>
        <v/>
      </c>
      <c r="H55" s="34" t="str">
        <f t="shared" si="8"/>
        <v/>
      </c>
      <c r="I55" s="34" t="str">
        <f t="shared" si="9"/>
        <v/>
      </c>
      <c r="J55" s="50" t="str">
        <f t="shared" si="10"/>
        <v/>
      </c>
      <c r="K55" s="50" t="str">
        <f>G55</f>
        <v/>
      </c>
      <c r="L55" s="50" t="str">
        <f>IF(K55="","",LARGE(K54:K93,M55))</f>
        <v/>
      </c>
      <c r="M55" s="51">
        <v>2</v>
      </c>
      <c r="N55" s="27"/>
      <c r="O55" s="49" t="str">
        <f>IF(R55&lt;&gt;"",_xlfn.RANK.EQ(R55,R54:R93,0),"")</f>
        <v/>
      </c>
      <c r="P55" s="24" t="str">
        <f>IF(K55="","",VLOOKUP(L55,G54:J93,2,0))</f>
        <v/>
      </c>
      <c r="Q55" s="24" t="str">
        <f>IF(K55="","",VLOOKUP(P55,LISTAS!$F$5:$G$304,2,0))</f>
        <v/>
      </c>
      <c r="R55" s="38" t="str">
        <f>IF(K55="","",VLOOKUP(L55,G54:J93,4,0))</f>
        <v/>
      </c>
      <c r="S55" s="25" t="str">
        <f t="shared" ref="S55:S93" si="13">IF($O55="","",IF($O55=1,400,IF($O55=2,340,IF($O55=3,300,IF($O55=4,280,IF($O55=5,270,IF($O55=6,260,IF($O55=7,250,IF($O55=8,240,IF($O55=9,200,IF($O55=10,200,IF($O55=11,200,IF($O55=12,200,IF($O55=13,200,IF($O55=14,200,IF($O55=15,200,IF($O55=16,200,IF($O55&gt;16,"",""))))))))))))))))))</f>
        <v/>
      </c>
      <c r="T55" s="25" t="str">
        <f t="shared" si="12"/>
        <v/>
      </c>
    </row>
    <row r="56" spans="1:20" s="5" customFormat="1" ht="18.75" customHeight="1" x14ac:dyDescent="0.3">
      <c r="B56" s="53"/>
      <c r="C56" s="53" t="str">
        <f>IF(B56="","",VLOOKUP(B56,LISTAS!$F$5:$I$304,2,0))</f>
        <v/>
      </c>
      <c r="D56" s="53" t="str">
        <f>IF(B56="","",VLOOKUP(B56,LISTAS!$F$5:$I$304,4,0))</f>
        <v/>
      </c>
      <c r="E56" s="54"/>
      <c r="G56" s="50" t="str">
        <f t="shared" si="7"/>
        <v/>
      </c>
      <c r="H56" s="34" t="str">
        <f t="shared" si="8"/>
        <v/>
      </c>
      <c r="I56" s="34" t="str">
        <f t="shared" si="9"/>
        <v/>
      </c>
      <c r="J56" s="50" t="str">
        <f t="shared" si="10"/>
        <v/>
      </c>
      <c r="K56" s="50" t="str">
        <f>G56</f>
        <v/>
      </c>
      <c r="L56" s="50" t="str">
        <f>IF(K56="","",LARGE(K54:K93,M56))</f>
        <v/>
      </c>
      <c r="M56" s="51">
        <v>3</v>
      </c>
      <c r="N56" s="28"/>
      <c r="O56" s="49" t="str">
        <f>IF(R56&lt;&gt;"",_xlfn.RANK.EQ(R56,R54:R93,0),"")</f>
        <v/>
      </c>
      <c r="P56" s="24" t="str">
        <f>IF(K56="","",VLOOKUP(L56,G54:J93,2,0))</f>
        <v/>
      </c>
      <c r="Q56" s="24" t="str">
        <f>IF(K56="","",VLOOKUP(P56,LISTAS!$F$5:$G$304,2,0))</f>
        <v/>
      </c>
      <c r="R56" s="38" t="str">
        <f>IF(K56="","",VLOOKUP(L56,G54:J93,4,0))</f>
        <v/>
      </c>
      <c r="S56" s="25" t="str">
        <f t="shared" si="13"/>
        <v/>
      </c>
      <c r="T56" s="25" t="str">
        <f t="shared" si="12"/>
        <v/>
      </c>
    </row>
    <row r="57" spans="1:20" s="5" customFormat="1" ht="18.75" customHeight="1" x14ac:dyDescent="0.3">
      <c r="B57" s="53"/>
      <c r="C57" s="53" t="str">
        <f>IF(B57="","",VLOOKUP(B57,LISTAS!$F$5:$I$304,2,0))</f>
        <v/>
      </c>
      <c r="D57" s="53" t="str">
        <f>IF(B57="","",VLOOKUP(B57,LISTAS!$F$5:$I$304,4,0))</f>
        <v/>
      </c>
      <c r="E57" s="54"/>
      <c r="G57" s="50" t="str">
        <f t="shared" si="7"/>
        <v/>
      </c>
      <c r="H57" s="34" t="str">
        <f t="shared" si="8"/>
        <v/>
      </c>
      <c r="I57" s="34" t="str">
        <f t="shared" si="9"/>
        <v/>
      </c>
      <c r="J57" s="50" t="str">
        <f t="shared" si="10"/>
        <v/>
      </c>
      <c r="K57" s="50" t="str">
        <f t="shared" si="11"/>
        <v/>
      </c>
      <c r="L57" s="50" t="str">
        <f>IF(K57="","",LARGE(K54:K93,M57))</f>
        <v/>
      </c>
      <c r="M57" s="51">
        <v>4</v>
      </c>
      <c r="N57" s="28"/>
      <c r="O57" s="49" t="str">
        <f>IF(R57&lt;&gt;"",_xlfn.RANK.EQ(R57,R54:R93,0),"")</f>
        <v/>
      </c>
      <c r="P57" s="24" t="str">
        <f>IF(K57="","",VLOOKUP(L57,G54:J93,2,0))</f>
        <v/>
      </c>
      <c r="Q57" s="24" t="str">
        <f>IF(K57="","",VLOOKUP(P57,LISTAS!$F$5:$G$304,2,0))</f>
        <v/>
      </c>
      <c r="R57" s="38" t="str">
        <f>IF(K57="","",VLOOKUP(L57,G54:J93,4,0))</f>
        <v/>
      </c>
      <c r="S57" s="25" t="str">
        <f t="shared" si="13"/>
        <v/>
      </c>
      <c r="T57" s="25" t="str">
        <f t="shared" si="12"/>
        <v/>
      </c>
    </row>
    <row r="58" spans="1:20" s="5" customFormat="1" ht="18.75" customHeight="1" x14ac:dyDescent="0.3">
      <c r="B58" s="53"/>
      <c r="C58" s="53" t="str">
        <f>IF(B58="","",VLOOKUP(B58,LISTAS!$F$5:$I$304,2,0))</f>
        <v/>
      </c>
      <c r="D58" s="53" t="str">
        <f>IF(B58="","",VLOOKUP(B58,LISTAS!$F$5:$I$304,4,0))</f>
        <v/>
      </c>
      <c r="E58" s="54"/>
      <c r="G58" s="50" t="str">
        <f t="shared" si="7"/>
        <v/>
      </c>
      <c r="H58" s="34" t="str">
        <f t="shared" si="8"/>
        <v/>
      </c>
      <c r="I58" s="34" t="str">
        <f t="shared" si="9"/>
        <v/>
      </c>
      <c r="J58" s="50" t="str">
        <f t="shared" si="10"/>
        <v/>
      </c>
      <c r="K58" s="50" t="str">
        <f t="shared" si="11"/>
        <v/>
      </c>
      <c r="L58" s="50" t="str">
        <f>IF(K58="","",LARGE(K54:K93,M58))</f>
        <v/>
      </c>
      <c r="M58" s="51">
        <v>5</v>
      </c>
      <c r="N58" s="28"/>
      <c r="O58" s="49" t="str">
        <f>IF(R58&lt;&gt;"",_xlfn.RANK.EQ(R58,R54:R93,0),"")</f>
        <v/>
      </c>
      <c r="P58" s="24" t="str">
        <f>IF(K58="","",VLOOKUP(L58,G54:J93,2,0))</f>
        <v/>
      </c>
      <c r="Q58" s="24" t="str">
        <f>IF(K58="","",VLOOKUP(P58,LISTAS!$F$5:$G$304,2,0))</f>
        <v/>
      </c>
      <c r="R58" s="38" t="str">
        <f>IF(K58="","",VLOOKUP(L58,G54:J93,4,0))</f>
        <v/>
      </c>
      <c r="S58" s="25" t="str">
        <f t="shared" si="13"/>
        <v/>
      </c>
      <c r="T58" s="25" t="str">
        <f t="shared" si="12"/>
        <v/>
      </c>
    </row>
    <row r="59" spans="1:20" s="5" customFormat="1" ht="18.75" customHeight="1" x14ac:dyDescent="0.3">
      <c r="B59" s="53"/>
      <c r="C59" s="53" t="str">
        <f>IF(B59="","",VLOOKUP(B59,LISTAS!$F$5:$I$304,2,0))</f>
        <v/>
      </c>
      <c r="D59" s="53" t="str">
        <f>IF(B59="","",VLOOKUP(B59,LISTAS!$F$5:$I$304,4,0))</f>
        <v/>
      </c>
      <c r="E59" s="54"/>
      <c r="G59" s="50" t="str">
        <f t="shared" si="7"/>
        <v/>
      </c>
      <c r="H59" s="34" t="str">
        <f t="shared" si="8"/>
        <v/>
      </c>
      <c r="I59" s="34" t="str">
        <f t="shared" si="9"/>
        <v/>
      </c>
      <c r="J59" s="50" t="str">
        <f t="shared" si="10"/>
        <v/>
      </c>
      <c r="K59" s="50" t="str">
        <f t="shared" si="11"/>
        <v/>
      </c>
      <c r="L59" s="50" t="str">
        <f>IF(K59="","",LARGE(K54:K93,M59))</f>
        <v/>
      </c>
      <c r="M59" s="51">
        <v>6</v>
      </c>
      <c r="N59" s="28"/>
      <c r="O59" s="49" t="str">
        <f>IF(R59&lt;&gt;"",_xlfn.RANK.EQ(R59,R54:R93,0),"")</f>
        <v/>
      </c>
      <c r="P59" s="24" t="str">
        <f>IF(K59="","",VLOOKUP(L59,G54:J93,2,0))</f>
        <v/>
      </c>
      <c r="Q59" s="24" t="str">
        <f>IF(K59="","",VLOOKUP(P59,LISTAS!$F$5:$G$304,2,0))</f>
        <v/>
      </c>
      <c r="R59" s="38" t="str">
        <f>IF(K59="","",VLOOKUP(L59,G54:J93,4,0))</f>
        <v/>
      </c>
      <c r="S59" s="25" t="str">
        <f t="shared" si="13"/>
        <v/>
      </c>
      <c r="T59" s="25" t="str">
        <f t="shared" si="12"/>
        <v/>
      </c>
    </row>
    <row r="60" spans="1:20" s="5" customFormat="1" ht="18.75" customHeight="1" x14ac:dyDescent="0.3">
      <c r="B60" s="53"/>
      <c r="C60" s="53" t="str">
        <f>IF(B60="","",VLOOKUP(B60,LISTAS!$F$5:$I$304,2,0))</f>
        <v/>
      </c>
      <c r="D60" s="53" t="str">
        <f>IF(B60="","",VLOOKUP(B60,LISTAS!$F$5:$I$304,4,0))</f>
        <v/>
      </c>
      <c r="E60" s="54"/>
      <c r="G60" s="50" t="str">
        <f t="shared" si="7"/>
        <v/>
      </c>
      <c r="H60" s="34" t="str">
        <f t="shared" si="8"/>
        <v/>
      </c>
      <c r="I60" s="34" t="str">
        <f t="shared" si="9"/>
        <v/>
      </c>
      <c r="J60" s="50" t="str">
        <f t="shared" si="10"/>
        <v/>
      </c>
      <c r="K60" s="50" t="str">
        <f t="shared" si="11"/>
        <v/>
      </c>
      <c r="L60" s="50" t="str">
        <f>IF(K60="","",LARGE(K54:K93,M60))</f>
        <v/>
      </c>
      <c r="M60" s="51">
        <v>7</v>
      </c>
      <c r="N60" s="28"/>
      <c r="O60" s="49" t="str">
        <f>IF(R60&lt;&gt;"",_xlfn.RANK.EQ(R60,R54:R93,0),"")</f>
        <v/>
      </c>
      <c r="P60" s="24" t="str">
        <f>IF(K60="","",VLOOKUP(L60,G54:J93,2,0))</f>
        <v/>
      </c>
      <c r="Q60" s="24" t="str">
        <f>IF(K60="","",VLOOKUP(P60,LISTAS!$F$5:$G$304,2,0))</f>
        <v/>
      </c>
      <c r="R60" s="38" t="str">
        <f>IF(K60="","",VLOOKUP(L60,G54:J93,4,0))</f>
        <v/>
      </c>
      <c r="S60" s="25" t="str">
        <f t="shared" si="13"/>
        <v/>
      </c>
      <c r="T60" s="25" t="str">
        <f t="shared" si="12"/>
        <v/>
      </c>
    </row>
    <row r="61" spans="1:20" s="5" customFormat="1" ht="18.75" customHeight="1" x14ac:dyDescent="0.3">
      <c r="B61" s="53"/>
      <c r="C61" s="53" t="str">
        <f>IF(B61="","",VLOOKUP(B61,LISTAS!$F$5:$I$304,2,0))</f>
        <v/>
      </c>
      <c r="D61" s="53" t="str">
        <f>IF(B61="","",VLOOKUP(B61,LISTAS!$F$5:$I$304,4,0))</f>
        <v/>
      </c>
      <c r="E61" s="54" t="s">
        <v>37</v>
      </c>
      <c r="G61" s="50" t="str">
        <f t="shared" si="7"/>
        <v/>
      </c>
      <c r="H61" s="34" t="str">
        <f t="shared" si="8"/>
        <v/>
      </c>
      <c r="I61" s="34" t="str">
        <f t="shared" si="9"/>
        <v/>
      </c>
      <c r="J61" s="50" t="str">
        <f t="shared" si="10"/>
        <v/>
      </c>
      <c r="K61" s="50" t="str">
        <f t="shared" si="11"/>
        <v/>
      </c>
      <c r="L61" s="50" t="str">
        <f>IF(K61="","",LARGE(K54:K93,M61))</f>
        <v/>
      </c>
      <c r="M61" s="51">
        <v>8</v>
      </c>
      <c r="N61" s="28"/>
      <c r="O61" s="49" t="str">
        <f>IF(R61&lt;&gt;"",_xlfn.RANK.EQ(R61,R54:R93,0),"")</f>
        <v/>
      </c>
      <c r="P61" s="24" t="str">
        <f>IF(K61="","",VLOOKUP(L61,G54:J93,2,0))</f>
        <v/>
      </c>
      <c r="Q61" s="24" t="str">
        <f>IF(K61="","",VLOOKUP(P61,LISTAS!$F$5:$G$304,2,0))</f>
        <v/>
      </c>
      <c r="R61" s="38" t="str">
        <f>IF(K61="","",VLOOKUP(L61,G54:J93,4,0))</f>
        <v/>
      </c>
      <c r="S61" s="25" t="str">
        <f t="shared" si="13"/>
        <v/>
      </c>
      <c r="T61" s="25" t="str">
        <f t="shared" si="12"/>
        <v/>
      </c>
    </row>
    <row r="62" spans="1:20" s="5" customFormat="1" ht="18.75" customHeight="1" x14ac:dyDescent="0.3">
      <c r="B62" s="53"/>
      <c r="C62" s="53" t="str">
        <f>IF(B62="","",VLOOKUP(B62,LISTAS!$F$5:$I$304,2,0))</f>
        <v/>
      </c>
      <c r="D62" s="53" t="str">
        <f>IF(B62="","",VLOOKUP(B62,LISTAS!$F$5:$I$304,4,0))</f>
        <v/>
      </c>
      <c r="E62" s="54" t="s">
        <v>37</v>
      </c>
      <c r="G62" s="50" t="str">
        <f t="shared" si="7"/>
        <v/>
      </c>
      <c r="H62" s="34" t="str">
        <f t="shared" si="8"/>
        <v/>
      </c>
      <c r="I62" s="34" t="str">
        <f t="shared" si="9"/>
        <v/>
      </c>
      <c r="J62" s="50" t="str">
        <f t="shared" si="10"/>
        <v/>
      </c>
      <c r="K62" s="50" t="str">
        <f t="shared" si="11"/>
        <v/>
      </c>
      <c r="L62" s="50" t="str">
        <f>IF(K62="","",LARGE(K54:K93,M62))</f>
        <v/>
      </c>
      <c r="M62" s="51">
        <v>9</v>
      </c>
      <c r="N62" s="28"/>
      <c r="O62" s="49" t="str">
        <f>IF(R62&lt;&gt;"",_xlfn.RANK.EQ(R62,R54:R93,0),"")</f>
        <v/>
      </c>
      <c r="P62" s="24" t="str">
        <f>IF(K62="","",VLOOKUP(L62,G54:J93,2,0))</f>
        <v/>
      </c>
      <c r="Q62" s="24" t="str">
        <f>IF(K62="","",VLOOKUP(P62,LISTAS!$F$5:$G$304,2,0))</f>
        <v/>
      </c>
      <c r="R62" s="38" t="str">
        <f>IF(K62="","",VLOOKUP(L62,G54:J93,4,0))</f>
        <v/>
      </c>
      <c r="S62" s="25" t="str">
        <f t="shared" si="13"/>
        <v/>
      </c>
      <c r="T62" s="25" t="str">
        <f t="shared" si="12"/>
        <v/>
      </c>
    </row>
    <row r="63" spans="1:20" s="5" customFormat="1" ht="18.75" customHeight="1" x14ac:dyDescent="0.3">
      <c r="B63" s="53"/>
      <c r="C63" s="53" t="str">
        <f>IF(B63="","",VLOOKUP(B63,LISTAS!$F$5:$I$304,2,0))</f>
        <v/>
      </c>
      <c r="D63" s="53" t="str">
        <f>IF(B63="","",VLOOKUP(B63,LISTAS!$F$5:$I$304,4,0))</f>
        <v/>
      </c>
      <c r="E63" s="54" t="s">
        <v>37</v>
      </c>
      <c r="G63" s="50" t="str">
        <f t="shared" si="7"/>
        <v/>
      </c>
      <c r="H63" s="34" t="str">
        <f t="shared" si="8"/>
        <v/>
      </c>
      <c r="I63" s="34" t="str">
        <f t="shared" si="9"/>
        <v/>
      </c>
      <c r="J63" s="50" t="str">
        <f t="shared" si="10"/>
        <v/>
      </c>
      <c r="K63" s="50" t="str">
        <f t="shared" si="11"/>
        <v/>
      </c>
      <c r="L63" s="50" t="str">
        <f>IF(K63="","",LARGE(K54:K93,M63))</f>
        <v/>
      </c>
      <c r="M63" s="51">
        <v>10</v>
      </c>
      <c r="N63" s="28"/>
      <c r="O63" s="49" t="str">
        <f>IF(R63&lt;&gt;"",_xlfn.RANK.EQ(R63,R54:R93,0),"")</f>
        <v/>
      </c>
      <c r="P63" s="24" t="str">
        <f>IF(K63="","",VLOOKUP(L63,G54:J93,2,0))</f>
        <v/>
      </c>
      <c r="Q63" s="24" t="str">
        <f>IF(K63="","",VLOOKUP(P63,LISTAS!$F$5:$G$304,2,0))</f>
        <v/>
      </c>
      <c r="R63" s="38" t="str">
        <f>IF(K63="","",VLOOKUP(L63,G54:J93,4,0))</f>
        <v/>
      </c>
      <c r="S63" s="25" t="str">
        <f t="shared" si="13"/>
        <v/>
      </c>
      <c r="T63" s="25" t="str">
        <f t="shared" si="12"/>
        <v/>
      </c>
    </row>
    <row r="64" spans="1:20" s="5" customFormat="1" ht="18.75" customHeight="1" x14ac:dyDescent="0.3">
      <c r="B64" s="53"/>
      <c r="C64" s="53" t="str">
        <f>IF(B64="","",VLOOKUP(B64,LISTAS!$F$5:$I$304,2,0))</f>
        <v/>
      </c>
      <c r="D64" s="53" t="str">
        <f>IF(B64="","",VLOOKUP(B64,LISTAS!$F$5:$I$304,4,0))</f>
        <v/>
      </c>
      <c r="E64" s="54" t="s">
        <v>37</v>
      </c>
      <c r="G64" s="50" t="str">
        <f t="shared" si="7"/>
        <v/>
      </c>
      <c r="H64" s="34" t="str">
        <f t="shared" si="8"/>
        <v/>
      </c>
      <c r="I64" s="34" t="str">
        <f t="shared" si="9"/>
        <v/>
      </c>
      <c r="J64" s="50" t="str">
        <f t="shared" si="10"/>
        <v/>
      </c>
      <c r="K64" s="50" t="str">
        <f t="shared" si="11"/>
        <v/>
      </c>
      <c r="L64" s="50" t="str">
        <f>IF(K64="","",LARGE(K54:K93,M64))</f>
        <v/>
      </c>
      <c r="M64" s="51">
        <v>11</v>
      </c>
      <c r="N64" s="28"/>
      <c r="O64" s="49" t="str">
        <f>IF(R64&lt;&gt;"",_xlfn.RANK.EQ(R64,R54:R93,0),"")</f>
        <v/>
      </c>
      <c r="P64" s="24" t="str">
        <f>IF(K64="","",VLOOKUP(L64,G54:J93,2,0))</f>
        <v/>
      </c>
      <c r="Q64" s="24" t="str">
        <f>IF(K64="","",VLOOKUP(P64,LISTAS!$F$5:$G$304,2,0))</f>
        <v/>
      </c>
      <c r="R64" s="38" t="str">
        <f>IF(K64="","",VLOOKUP(L64,G54:J93,4,0))</f>
        <v/>
      </c>
      <c r="S64" s="25" t="str">
        <f t="shared" si="13"/>
        <v/>
      </c>
      <c r="T64" s="25" t="str">
        <f t="shared" si="12"/>
        <v/>
      </c>
    </row>
    <row r="65" spans="2:20" s="5" customFormat="1" ht="18.75" customHeight="1" x14ac:dyDescent="0.3">
      <c r="B65" s="53"/>
      <c r="C65" s="53" t="str">
        <f>IF(B65="","",VLOOKUP(B65,LISTAS!$F$5:$I$304,2,0))</f>
        <v/>
      </c>
      <c r="D65" s="53" t="str">
        <f>IF(B65="","",VLOOKUP(B65,LISTAS!$F$5:$I$304,4,0))</f>
        <v/>
      </c>
      <c r="E65" s="54" t="s">
        <v>37</v>
      </c>
      <c r="G65" s="50" t="str">
        <f t="shared" si="7"/>
        <v/>
      </c>
      <c r="H65" s="34" t="str">
        <f t="shared" si="8"/>
        <v/>
      </c>
      <c r="I65" s="34" t="str">
        <f t="shared" si="9"/>
        <v/>
      </c>
      <c r="J65" s="50" t="str">
        <f t="shared" si="10"/>
        <v/>
      </c>
      <c r="K65" s="50" t="str">
        <f t="shared" si="11"/>
        <v/>
      </c>
      <c r="L65" s="50" t="str">
        <f>IF(K65="","",LARGE(K54:K93,M65))</f>
        <v/>
      </c>
      <c r="M65" s="51">
        <v>12</v>
      </c>
      <c r="N65" s="28"/>
      <c r="O65" s="49" t="str">
        <f>IF(R65&lt;&gt;"",_xlfn.RANK.EQ(R65,R54:R93,0),"")</f>
        <v/>
      </c>
      <c r="P65" s="24" t="str">
        <f>IF(K65="","",VLOOKUP(L65,G54:J93,2,0))</f>
        <v/>
      </c>
      <c r="Q65" s="24" t="str">
        <f>IF(K65="","",VLOOKUP(P65,LISTAS!$F$5:$G$304,2,0))</f>
        <v/>
      </c>
      <c r="R65" s="38" t="str">
        <f>IF(K65="","",VLOOKUP(L65,G54:J93,4,0))</f>
        <v/>
      </c>
      <c r="S65" s="25" t="str">
        <f t="shared" si="13"/>
        <v/>
      </c>
      <c r="T65" s="25" t="str">
        <f t="shared" si="12"/>
        <v/>
      </c>
    </row>
    <row r="66" spans="2:20" s="5" customFormat="1" ht="18.75" customHeight="1" x14ac:dyDescent="0.3">
      <c r="B66" s="53"/>
      <c r="C66" s="53" t="str">
        <f>IF(B66="","",VLOOKUP(B66,LISTAS!$F$5:$I$304,2,0))</f>
        <v/>
      </c>
      <c r="D66" s="53" t="str">
        <f>IF(B66="","",VLOOKUP(B66,LISTAS!$F$5:$I$304,4,0))</f>
        <v/>
      </c>
      <c r="E66" s="54" t="s">
        <v>37</v>
      </c>
      <c r="G66" s="50" t="str">
        <f t="shared" si="7"/>
        <v/>
      </c>
      <c r="H66" s="34" t="str">
        <f t="shared" si="8"/>
        <v/>
      </c>
      <c r="I66" s="34" t="str">
        <f t="shared" si="9"/>
        <v/>
      </c>
      <c r="J66" s="50" t="str">
        <f t="shared" si="10"/>
        <v/>
      </c>
      <c r="K66" s="50" t="str">
        <f t="shared" si="11"/>
        <v/>
      </c>
      <c r="L66" s="50" t="str">
        <f>IF(K66="","",LARGE(K54:K93,M66))</f>
        <v/>
      </c>
      <c r="M66" s="51">
        <v>13</v>
      </c>
      <c r="N66" s="28"/>
      <c r="O66" s="49" t="str">
        <f>IF(R66&lt;&gt;"",_xlfn.RANK.EQ(R66,R54:R93,0),"")</f>
        <v/>
      </c>
      <c r="P66" s="24" t="str">
        <f>IF(K66="","",VLOOKUP(L66,G54:J93,2,0))</f>
        <v/>
      </c>
      <c r="Q66" s="24" t="str">
        <f>IF(K66="","",VLOOKUP(P66,LISTAS!$F$5:$G$304,2,0))</f>
        <v/>
      </c>
      <c r="R66" s="38" t="str">
        <f>IF(K66="","",VLOOKUP(L66,G54:J93,4,0))</f>
        <v/>
      </c>
      <c r="S66" s="25" t="str">
        <f t="shared" si="13"/>
        <v/>
      </c>
      <c r="T66" s="25" t="str">
        <f t="shared" si="12"/>
        <v/>
      </c>
    </row>
    <row r="67" spans="2:20" s="5" customFormat="1" ht="18.75" customHeight="1" x14ac:dyDescent="0.3">
      <c r="B67" s="53"/>
      <c r="C67" s="53" t="str">
        <f>IF(B67="","",VLOOKUP(B67,LISTAS!$F$5:$I$304,2,0))</f>
        <v/>
      </c>
      <c r="D67" s="53" t="str">
        <f>IF(B67="","",VLOOKUP(B67,LISTAS!$F$5:$I$304,4,0))</f>
        <v/>
      </c>
      <c r="E67" s="54" t="s">
        <v>37</v>
      </c>
      <c r="G67" s="50" t="str">
        <f t="shared" si="7"/>
        <v/>
      </c>
      <c r="H67" s="34" t="str">
        <f t="shared" si="8"/>
        <v/>
      </c>
      <c r="I67" s="34" t="str">
        <f t="shared" si="9"/>
        <v/>
      </c>
      <c r="J67" s="50" t="str">
        <f t="shared" si="10"/>
        <v/>
      </c>
      <c r="K67" s="50" t="str">
        <f t="shared" si="11"/>
        <v/>
      </c>
      <c r="L67" s="50" t="str">
        <f>IF(K67="","",LARGE(K54:K93,M67))</f>
        <v/>
      </c>
      <c r="M67" s="51">
        <v>14</v>
      </c>
      <c r="N67" s="28"/>
      <c r="O67" s="49" t="str">
        <f>IF(R67&lt;&gt;"",_xlfn.RANK.EQ(R67,R54:R93,0),"")</f>
        <v/>
      </c>
      <c r="P67" s="24" t="str">
        <f>IF(K67="","",VLOOKUP(L67,G54:J93,2,0))</f>
        <v/>
      </c>
      <c r="Q67" s="24" t="str">
        <f>IF(K67="","",VLOOKUP(P67,LISTAS!$F$5:$G$304,2,0))</f>
        <v/>
      </c>
      <c r="R67" s="38" t="str">
        <f>IF(K67="","",VLOOKUP(L67,G54:J93,4,0))</f>
        <v/>
      </c>
      <c r="S67" s="25" t="str">
        <f t="shared" si="13"/>
        <v/>
      </c>
      <c r="T67" s="25" t="str">
        <f t="shared" si="12"/>
        <v/>
      </c>
    </row>
    <row r="68" spans="2:20" s="5" customFormat="1" ht="18.75" customHeight="1" x14ac:dyDescent="0.3">
      <c r="B68" s="53"/>
      <c r="C68" s="53" t="str">
        <f>IF(B68="","",VLOOKUP(B68,LISTAS!$F$5:$I$304,2,0))</f>
        <v/>
      </c>
      <c r="D68" s="53" t="str">
        <f>IF(B68="","",VLOOKUP(B68,LISTAS!$F$5:$I$304,4,0))</f>
        <v/>
      </c>
      <c r="E68" s="54" t="s">
        <v>37</v>
      </c>
      <c r="G68" s="50" t="str">
        <f t="shared" si="7"/>
        <v/>
      </c>
      <c r="H68" s="34" t="str">
        <f t="shared" si="8"/>
        <v/>
      </c>
      <c r="I68" s="34" t="str">
        <f t="shared" si="9"/>
        <v/>
      </c>
      <c r="J68" s="50" t="str">
        <f t="shared" si="10"/>
        <v/>
      </c>
      <c r="K68" s="50" t="str">
        <f t="shared" si="11"/>
        <v/>
      </c>
      <c r="L68" s="50" t="str">
        <f>IF(K68="","",LARGE(K54:K93,M68))</f>
        <v/>
      </c>
      <c r="M68" s="51">
        <v>15</v>
      </c>
      <c r="N68" s="28"/>
      <c r="O68" s="49" t="str">
        <f>IF(R68&lt;&gt;"",_xlfn.RANK.EQ(R68,R54:R93,0),"")</f>
        <v/>
      </c>
      <c r="P68" s="24" t="str">
        <f>IF(K68="","",VLOOKUP(L68,G54:J93,2,0))</f>
        <v/>
      </c>
      <c r="Q68" s="24" t="str">
        <f>IF(K68="","",VLOOKUP(P68,LISTAS!$F$5:$G$304,2,0))</f>
        <v/>
      </c>
      <c r="R68" s="38" t="str">
        <f>IF(K68="","",VLOOKUP(L68,G54:J93,4,0))</f>
        <v/>
      </c>
      <c r="S68" s="25" t="str">
        <f t="shared" si="13"/>
        <v/>
      </c>
      <c r="T68" s="25" t="str">
        <f t="shared" si="12"/>
        <v/>
      </c>
    </row>
    <row r="69" spans="2:20" s="5" customFormat="1" ht="18.75" customHeight="1" x14ac:dyDescent="0.3">
      <c r="B69" s="53"/>
      <c r="C69" s="53" t="str">
        <f>IF(B69="","",VLOOKUP(B69,LISTAS!$F$5:$I$304,2,0))</f>
        <v/>
      </c>
      <c r="D69" s="53" t="str">
        <f>IF(B69="","",VLOOKUP(B69,LISTAS!$F$5:$I$304,4,0))</f>
        <v/>
      </c>
      <c r="E69" s="54" t="s">
        <v>37</v>
      </c>
      <c r="G69" s="50" t="str">
        <f t="shared" si="7"/>
        <v/>
      </c>
      <c r="H69" s="34" t="str">
        <f t="shared" si="8"/>
        <v/>
      </c>
      <c r="I69" s="34" t="str">
        <f t="shared" si="9"/>
        <v/>
      </c>
      <c r="J69" s="50" t="str">
        <f t="shared" si="10"/>
        <v/>
      </c>
      <c r="K69" s="50" t="str">
        <f t="shared" si="11"/>
        <v/>
      </c>
      <c r="L69" s="50" t="str">
        <f>IF(K69="","",LARGE(K54:K93,M69))</f>
        <v/>
      </c>
      <c r="M69" s="51">
        <v>16</v>
      </c>
      <c r="N69" s="28"/>
      <c r="O69" s="49" t="str">
        <f>IF(R69&lt;&gt;"",_xlfn.RANK.EQ(R69,R54:R93,0),"")</f>
        <v/>
      </c>
      <c r="P69" s="24" t="str">
        <f>IF(K69="","",VLOOKUP(L69,G54:J93,2,0))</f>
        <v/>
      </c>
      <c r="Q69" s="24" t="str">
        <f>IF(K69="","",VLOOKUP(P69,LISTAS!$F$5:$G$304,2,0))</f>
        <v/>
      </c>
      <c r="R69" s="38" t="str">
        <f>IF(K69="","",VLOOKUP(L69,G54:J93,4,0))</f>
        <v/>
      </c>
      <c r="S69" s="25" t="str">
        <f t="shared" si="13"/>
        <v/>
      </c>
      <c r="T69" s="25" t="str">
        <f t="shared" si="12"/>
        <v/>
      </c>
    </row>
    <row r="70" spans="2:20" s="5" customFormat="1" ht="18.75" customHeight="1" x14ac:dyDescent="0.3">
      <c r="B70" s="53"/>
      <c r="C70" s="53" t="str">
        <f>IF(B70="","",VLOOKUP(B70,LISTAS!$F$5:$I$304,2,0))</f>
        <v/>
      </c>
      <c r="D70" s="53" t="str">
        <f>IF(B70="","",VLOOKUP(B70,LISTAS!$F$5:$I$304,4,0))</f>
        <v/>
      </c>
      <c r="E70" s="54" t="s">
        <v>37</v>
      </c>
      <c r="G70" s="50" t="str">
        <f t="shared" si="7"/>
        <v/>
      </c>
      <c r="H70" s="34" t="str">
        <f t="shared" si="8"/>
        <v/>
      </c>
      <c r="I70" s="34" t="str">
        <f t="shared" si="9"/>
        <v/>
      </c>
      <c r="J70" s="50" t="str">
        <f t="shared" si="10"/>
        <v/>
      </c>
      <c r="K70" s="50" t="str">
        <f t="shared" si="11"/>
        <v/>
      </c>
      <c r="L70" s="50" t="str">
        <f>IF(K70="","",LARGE(K54:K93,M70))</f>
        <v/>
      </c>
      <c r="M70" s="51">
        <v>17</v>
      </c>
      <c r="N70" s="28"/>
      <c r="O70" s="49" t="str">
        <f>IF(R70&lt;&gt;"",_xlfn.RANK.EQ(R70,R54:R93,0),"")</f>
        <v/>
      </c>
      <c r="P70" s="24" t="str">
        <f>IF(K70="","",VLOOKUP(L70,G54:J93,2,0))</f>
        <v/>
      </c>
      <c r="Q70" s="24" t="str">
        <f>IF(K70="","",VLOOKUP(P70,LISTAS!$F$5:$G$304,2,0))</f>
        <v/>
      </c>
      <c r="R70" s="38" t="str">
        <f>IF(K70="","",VLOOKUP(L70,G54:J93,4,0))</f>
        <v/>
      </c>
      <c r="S70" s="25" t="str">
        <f t="shared" si="13"/>
        <v/>
      </c>
      <c r="T70" s="25" t="str">
        <f t="shared" si="12"/>
        <v/>
      </c>
    </row>
    <row r="71" spans="2:20" s="5" customFormat="1" ht="18.75" customHeight="1" x14ac:dyDescent="0.3">
      <c r="B71" s="53"/>
      <c r="C71" s="53" t="str">
        <f>IF(B71="","",VLOOKUP(B71,LISTAS!$F$5:$I$304,2,0))</f>
        <v/>
      </c>
      <c r="D71" s="53" t="str">
        <f>IF(B71="","",VLOOKUP(B71,LISTAS!$F$5:$I$304,4,0))</f>
        <v/>
      </c>
      <c r="E71" s="54" t="s">
        <v>37</v>
      </c>
      <c r="G71" s="50" t="str">
        <f t="shared" si="7"/>
        <v/>
      </c>
      <c r="H71" s="34" t="str">
        <f t="shared" si="8"/>
        <v/>
      </c>
      <c r="I71" s="34" t="str">
        <f t="shared" si="9"/>
        <v/>
      </c>
      <c r="J71" s="50" t="str">
        <f t="shared" si="10"/>
        <v/>
      </c>
      <c r="K71" s="50" t="str">
        <f t="shared" si="11"/>
        <v/>
      </c>
      <c r="L71" s="50" t="str">
        <f>IF(K71="","",LARGE(K54:K93,M71))</f>
        <v/>
      </c>
      <c r="M71" s="51">
        <v>18</v>
      </c>
      <c r="N71" s="28"/>
      <c r="O71" s="49" t="str">
        <f>IF(R71&lt;&gt;"",_xlfn.RANK.EQ(R71,R54:R93,0),"")</f>
        <v/>
      </c>
      <c r="P71" s="24" t="str">
        <f>IF(K71="","",VLOOKUP(L71,G54:J93,2,0))</f>
        <v/>
      </c>
      <c r="Q71" s="24" t="str">
        <f>IF(K71="","",VLOOKUP(P71,LISTAS!$F$5:$G$304,2,0))</f>
        <v/>
      </c>
      <c r="R71" s="38" t="str">
        <f>IF(K71="","",VLOOKUP(L71,G54:J93,4,0))</f>
        <v/>
      </c>
      <c r="S71" s="25" t="str">
        <f t="shared" si="13"/>
        <v/>
      </c>
      <c r="T71" s="25" t="str">
        <f t="shared" si="12"/>
        <v/>
      </c>
    </row>
    <row r="72" spans="2:20" s="5" customFormat="1" ht="18.75" customHeight="1" x14ac:dyDescent="0.3">
      <c r="B72" s="53"/>
      <c r="C72" s="53" t="str">
        <f>IF(B72="","",VLOOKUP(B72,LISTAS!$F$5:$I$304,2,0))</f>
        <v/>
      </c>
      <c r="D72" s="53" t="str">
        <f>IF(B72="","",VLOOKUP(B72,LISTAS!$F$5:$I$304,4,0))</f>
        <v/>
      </c>
      <c r="E72" s="54" t="s">
        <v>37</v>
      </c>
      <c r="G72" s="50" t="str">
        <f t="shared" si="7"/>
        <v/>
      </c>
      <c r="H72" s="34" t="str">
        <f t="shared" si="8"/>
        <v/>
      </c>
      <c r="I72" s="34" t="str">
        <f t="shared" si="9"/>
        <v/>
      </c>
      <c r="J72" s="50" t="str">
        <f t="shared" si="10"/>
        <v/>
      </c>
      <c r="K72" s="50" t="str">
        <f t="shared" si="11"/>
        <v/>
      </c>
      <c r="L72" s="50" t="str">
        <f>IF(K72="","",LARGE(K54:K93,M72))</f>
        <v/>
      </c>
      <c r="M72" s="51">
        <v>19</v>
      </c>
      <c r="N72" s="28"/>
      <c r="O72" s="49" t="str">
        <f>IF(R72&lt;&gt;"",_xlfn.RANK.EQ(R72,R54:R93,0),"")</f>
        <v/>
      </c>
      <c r="P72" s="24" t="str">
        <f>IF(K72="","",VLOOKUP(L72,G54:J93,2,0))</f>
        <v/>
      </c>
      <c r="Q72" s="24" t="str">
        <f>IF(K72="","",VLOOKUP(P72,LISTAS!$F$5:$G$304,2,0))</f>
        <v/>
      </c>
      <c r="R72" s="38" t="str">
        <f>IF(K72="","",VLOOKUP(L72,G54:J93,4,0))</f>
        <v/>
      </c>
      <c r="S72" s="25" t="str">
        <f t="shared" si="13"/>
        <v/>
      </c>
      <c r="T72" s="25" t="str">
        <f t="shared" si="12"/>
        <v/>
      </c>
    </row>
    <row r="73" spans="2:20" s="5" customFormat="1" ht="18.75" customHeight="1" x14ac:dyDescent="0.3">
      <c r="B73" s="53"/>
      <c r="C73" s="53" t="str">
        <f>IF(B73="","",VLOOKUP(B73,LISTAS!$F$5:$I$304,2,0))</f>
        <v/>
      </c>
      <c r="D73" s="53" t="str">
        <f>IF(B73="","",VLOOKUP(B73,LISTAS!$F$5:$I$304,4,0))</f>
        <v/>
      </c>
      <c r="E73" s="54" t="s">
        <v>37</v>
      </c>
      <c r="G73" s="50" t="str">
        <f t="shared" si="7"/>
        <v/>
      </c>
      <c r="H73" s="34" t="str">
        <f t="shared" si="8"/>
        <v/>
      </c>
      <c r="I73" s="34" t="str">
        <f t="shared" si="9"/>
        <v/>
      </c>
      <c r="J73" s="50" t="str">
        <f t="shared" si="10"/>
        <v/>
      </c>
      <c r="K73" s="50" t="str">
        <f t="shared" si="11"/>
        <v/>
      </c>
      <c r="L73" s="50" t="str">
        <f>IF(K73="","",LARGE(K54:K93,M73))</f>
        <v/>
      </c>
      <c r="M73" s="51">
        <v>20</v>
      </c>
      <c r="N73" s="28"/>
      <c r="O73" s="49" t="str">
        <f>IF(R73&lt;&gt;"",_xlfn.RANK.EQ(R73,R54:R93,0),"")</f>
        <v/>
      </c>
      <c r="P73" s="24" t="str">
        <f>IF(K73="","",VLOOKUP(L73,G54:J93,2,0))</f>
        <v/>
      </c>
      <c r="Q73" s="24" t="str">
        <f>IF(K73="","",VLOOKUP(P73,LISTAS!$F$5:$G$304,2,0))</f>
        <v/>
      </c>
      <c r="R73" s="38" t="str">
        <f>IF(K73="","",VLOOKUP(L73,G54:J93,4,0))</f>
        <v/>
      </c>
      <c r="S73" s="25" t="str">
        <f t="shared" si="13"/>
        <v/>
      </c>
      <c r="T73" s="25" t="str">
        <f t="shared" si="12"/>
        <v/>
      </c>
    </row>
    <row r="74" spans="2:20" s="5" customFormat="1" ht="18.75" customHeight="1" x14ac:dyDescent="0.3">
      <c r="B74" s="53"/>
      <c r="C74" s="53" t="str">
        <f>IF(B74="","",VLOOKUP(B74,LISTAS!$F$5:$I$304,2,0))</f>
        <v/>
      </c>
      <c r="D74" s="53" t="str">
        <f>IF(B74="","",VLOOKUP(B74,LISTAS!$F$5:$I$304,4,0))</f>
        <v/>
      </c>
      <c r="E74" s="54" t="s">
        <v>37</v>
      </c>
      <c r="G74" s="50" t="str">
        <f t="shared" si="7"/>
        <v/>
      </c>
      <c r="H74" s="34" t="str">
        <f t="shared" si="8"/>
        <v/>
      </c>
      <c r="I74" s="34" t="str">
        <f t="shared" si="9"/>
        <v/>
      </c>
      <c r="J74" s="50" t="str">
        <f t="shared" si="10"/>
        <v/>
      </c>
      <c r="K74" s="50" t="str">
        <f t="shared" si="11"/>
        <v/>
      </c>
      <c r="L74" s="50" t="str">
        <f>IF(K74="","",LARGE(K54:K93,M74))</f>
        <v/>
      </c>
      <c r="M74" s="51">
        <v>21</v>
      </c>
      <c r="N74" s="28"/>
      <c r="O74" s="49" t="str">
        <f>IF(R74&lt;&gt;"",_xlfn.RANK.EQ(R74,R54:R93,0),"")</f>
        <v/>
      </c>
      <c r="P74" s="24" t="str">
        <f>IF(K74="","",VLOOKUP(L74,G54:J93,2,0))</f>
        <v/>
      </c>
      <c r="Q74" s="24" t="str">
        <f>IF(K74="","",VLOOKUP(P74,LISTAS!$F$5:$G$304,2,0))</f>
        <v/>
      </c>
      <c r="R74" s="38" t="str">
        <f>IF(K74="","",VLOOKUP(L74,G54:J93,4,0))</f>
        <v/>
      </c>
      <c r="S74" s="25" t="str">
        <f t="shared" si="13"/>
        <v/>
      </c>
      <c r="T74" s="25" t="str">
        <f t="shared" si="12"/>
        <v/>
      </c>
    </row>
    <row r="75" spans="2:20" s="5" customFormat="1" ht="18.75" customHeight="1" x14ac:dyDescent="0.3">
      <c r="B75" s="53"/>
      <c r="C75" s="53" t="str">
        <f>IF(B75="","",VLOOKUP(B75,LISTAS!$F$5:$I$304,2,0))</f>
        <v/>
      </c>
      <c r="D75" s="53" t="str">
        <f>IF(B75="","",VLOOKUP(B75,LISTAS!$F$5:$I$304,4,0))</f>
        <v/>
      </c>
      <c r="E75" s="54" t="s">
        <v>37</v>
      </c>
      <c r="G75" s="50" t="str">
        <f t="shared" si="7"/>
        <v/>
      </c>
      <c r="H75" s="34" t="str">
        <f t="shared" si="8"/>
        <v/>
      </c>
      <c r="I75" s="34" t="str">
        <f t="shared" si="9"/>
        <v/>
      </c>
      <c r="J75" s="50" t="str">
        <f t="shared" si="10"/>
        <v/>
      </c>
      <c r="K75" s="50" t="str">
        <f t="shared" si="11"/>
        <v/>
      </c>
      <c r="L75" s="50" t="str">
        <f>IF(K75="","",LARGE(K54:K93,M75))</f>
        <v/>
      </c>
      <c r="M75" s="51">
        <v>22</v>
      </c>
      <c r="N75" s="28"/>
      <c r="O75" s="49" t="str">
        <f>IF(R75&lt;&gt;"",_xlfn.RANK.EQ(R75,R54:R93,0),"")</f>
        <v/>
      </c>
      <c r="P75" s="24" t="str">
        <f>IF(K75="","",VLOOKUP(L75,G54:J93,2,0))</f>
        <v/>
      </c>
      <c r="Q75" s="24" t="str">
        <f>IF(K75="","",VLOOKUP(P75,LISTAS!$F$5:$G$304,2,0))</f>
        <v/>
      </c>
      <c r="R75" s="38" t="str">
        <f>IF(K75="","",VLOOKUP(L75,G54:J93,4,0))</f>
        <v/>
      </c>
      <c r="S75" s="25" t="str">
        <f t="shared" si="13"/>
        <v/>
      </c>
      <c r="T75" s="25" t="str">
        <f t="shared" si="12"/>
        <v/>
      </c>
    </row>
    <row r="76" spans="2:20" s="5" customFormat="1" ht="18.75" customHeight="1" x14ac:dyDescent="0.3">
      <c r="B76" s="53"/>
      <c r="C76" s="53" t="str">
        <f>IF(B76="","",VLOOKUP(B76,LISTAS!$F$5:$I$304,2,0))</f>
        <v/>
      </c>
      <c r="D76" s="53" t="str">
        <f>IF(B76="","",VLOOKUP(B76,LISTAS!$F$5:$I$304,4,0))</f>
        <v/>
      </c>
      <c r="E76" s="54" t="s">
        <v>37</v>
      </c>
      <c r="G76" s="50" t="str">
        <f t="shared" si="7"/>
        <v/>
      </c>
      <c r="H76" s="34" t="str">
        <f t="shared" si="8"/>
        <v/>
      </c>
      <c r="I76" s="34" t="str">
        <f t="shared" si="9"/>
        <v/>
      </c>
      <c r="J76" s="50" t="str">
        <f t="shared" si="10"/>
        <v/>
      </c>
      <c r="K76" s="50" t="str">
        <f t="shared" si="11"/>
        <v/>
      </c>
      <c r="L76" s="50" t="str">
        <f>IF(K76="","",LARGE(K54:K93,M76))</f>
        <v/>
      </c>
      <c r="M76" s="51">
        <v>23</v>
      </c>
      <c r="N76" s="28"/>
      <c r="O76" s="49" t="str">
        <f>IF(R76&lt;&gt;"",_xlfn.RANK.EQ(R76,R54:R93,0),"")</f>
        <v/>
      </c>
      <c r="P76" s="24" t="str">
        <f>IF(K76="","",VLOOKUP(L76,G54:J93,2,0))</f>
        <v/>
      </c>
      <c r="Q76" s="24" t="str">
        <f>IF(K76="","",VLOOKUP(P76,LISTAS!$F$5:$G$304,2,0))</f>
        <v/>
      </c>
      <c r="R76" s="38" t="str">
        <f>IF(K76="","",VLOOKUP(L76,G54:J93,4,0))</f>
        <v/>
      </c>
      <c r="S76" s="25" t="str">
        <f t="shared" si="13"/>
        <v/>
      </c>
      <c r="T76" s="25" t="str">
        <f t="shared" si="12"/>
        <v/>
      </c>
    </row>
    <row r="77" spans="2:20" s="5" customFormat="1" ht="18.75" customHeight="1" x14ac:dyDescent="0.3">
      <c r="B77" s="53"/>
      <c r="C77" s="53" t="str">
        <f>IF(B77="","",VLOOKUP(B77,LISTAS!$F$5:$I$304,2,0))</f>
        <v/>
      </c>
      <c r="D77" s="53" t="str">
        <f>IF(B77="","",VLOOKUP(B77,LISTAS!$F$5:$I$304,4,0))</f>
        <v/>
      </c>
      <c r="E77" s="54" t="s">
        <v>37</v>
      </c>
      <c r="G77" s="50" t="str">
        <f t="shared" si="7"/>
        <v/>
      </c>
      <c r="H77" s="34" t="str">
        <f t="shared" si="8"/>
        <v/>
      </c>
      <c r="I77" s="34" t="str">
        <f t="shared" si="9"/>
        <v/>
      </c>
      <c r="J77" s="50" t="str">
        <f t="shared" si="10"/>
        <v/>
      </c>
      <c r="K77" s="50" t="str">
        <f t="shared" si="11"/>
        <v/>
      </c>
      <c r="L77" s="50" t="str">
        <f>IF(K77="","",LARGE(K54:K93,M77))</f>
        <v/>
      </c>
      <c r="M77" s="51">
        <v>24</v>
      </c>
      <c r="N77" s="28"/>
      <c r="O77" s="49" t="str">
        <f>IF(R77&lt;&gt;"",_xlfn.RANK.EQ(R77,R54:R93,0),"")</f>
        <v/>
      </c>
      <c r="P77" s="24" t="str">
        <f>IF(K77="","",VLOOKUP(L77,G54:J93,2,0))</f>
        <v/>
      </c>
      <c r="Q77" s="24" t="str">
        <f>IF(K77="","",VLOOKUP(P77,LISTAS!$F$5:$G$304,2,0))</f>
        <v/>
      </c>
      <c r="R77" s="38" t="str">
        <f>IF(K77="","",VLOOKUP(L77,G54:J93,4,0))</f>
        <v/>
      </c>
      <c r="S77" s="25" t="str">
        <f t="shared" si="13"/>
        <v/>
      </c>
      <c r="T77" s="25" t="str">
        <f t="shared" si="12"/>
        <v/>
      </c>
    </row>
    <row r="78" spans="2:20" s="5" customFormat="1" ht="18.75" customHeight="1" x14ac:dyDescent="0.3">
      <c r="B78" s="53"/>
      <c r="C78" s="53" t="str">
        <f>IF(B78="","",VLOOKUP(B78,LISTAS!$F$5:$I$304,2,0))</f>
        <v/>
      </c>
      <c r="D78" s="53" t="str">
        <f>IF(B78="","",VLOOKUP(B78,LISTAS!$F$5:$I$304,4,0))</f>
        <v/>
      </c>
      <c r="E78" s="54" t="s">
        <v>37</v>
      </c>
      <c r="G78" s="50" t="str">
        <f t="shared" si="7"/>
        <v/>
      </c>
      <c r="H78" s="34" t="str">
        <f t="shared" si="8"/>
        <v/>
      </c>
      <c r="I78" s="34" t="str">
        <f t="shared" si="9"/>
        <v/>
      </c>
      <c r="J78" s="50" t="str">
        <f t="shared" si="10"/>
        <v/>
      </c>
      <c r="K78" s="50" t="str">
        <f t="shared" si="11"/>
        <v/>
      </c>
      <c r="L78" s="50" t="str">
        <f>IF(K78="","",LARGE(K54:K93,M78))</f>
        <v/>
      </c>
      <c r="M78" s="51">
        <v>25</v>
      </c>
      <c r="N78" s="28"/>
      <c r="O78" s="49" t="str">
        <f>IF(R78&lt;&gt;"",_xlfn.RANK.EQ(R78,R54:R93,0),"")</f>
        <v/>
      </c>
      <c r="P78" s="24" t="str">
        <f>IF(K78="","",VLOOKUP(L78,G54:J93,2,0))</f>
        <v/>
      </c>
      <c r="Q78" s="24" t="str">
        <f>IF(K78="","",VLOOKUP(P78,LISTAS!$F$5:$G$304,2,0))</f>
        <v/>
      </c>
      <c r="R78" s="38" t="str">
        <f>IF(K78="","",VLOOKUP(L78,G54:J93,4,0))</f>
        <v/>
      </c>
      <c r="S78" s="25" t="str">
        <f t="shared" si="13"/>
        <v/>
      </c>
      <c r="T78" s="25" t="str">
        <f t="shared" si="12"/>
        <v/>
      </c>
    </row>
    <row r="79" spans="2:20" s="5" customFormat="1" ht="18.75" customHeight="1" x14ac:dyDescent="0.3">
      <c r="B79" s="53"/>
      <c r="C79" s="53" t="str">
        <f>IF(B79="","",VLOOKUP(B79,LISTAS!$F$5:$I$304,2,0))</f>
        <v/>
      </c>
      <c r="D79" s="53" t="str">
        <f>IF(B79="","",VLOOKUP(B79,LISTAS!$F$5:$I$304,4,0))</f>
        <v/>
      </c>
      <c r="E79" s="54" t="s">
        <v>37</v>
      </c>
      <c r="G79" s="50" t="str">
        <f t="shared" si="7"/>
        <v/>
      </c>
      <c r="H79" s="34" t="str">
        <f t="shared" si="8"/>
        <v/>
      </c>
      <c r="I79" s="34" t="str">
        <f t="shared" si="9"/>
        <v/>
      </c>
      <c r="J79" s="50" t="str">
        <f t="shared" si="10"/>
        <v/>
      </c>
      <c r="K79" s="50" t="str">
        <f t="shared" si="11"/>
        <v/>
      </c>
      <c r="L79" s="50" t="str">
        <f>IF(K79="","",LARGE(K54:K93,M79))</f>
        <v/>
      </c>
      <c r="M79" s="51">
        <v>26</v>
      </c>
      <c r="N79" s="28"/>
      <c r="O79" s="49" t="str">
        <f>IF(R79&lt;&gt;"",_xlfn.RANK.EQ(R79,R54:R93,0),"")</f>
        <v/>
      </c>
      <c r="P79" s="24" t="str">
        <f>IF(K79="","",VLOOKUP(L79,G54:J93,2,0))</f>
        <v/>
      </c>
      <c r="Q79" s="24" t="str">
        <f>IF(K79="","",VLOOKUP(P79,LISTAS!$F$5:$G$304,2,0))</f>
        <v/>
      </c>
      <c r="R79" s="38" t="str">
        <f>IF(K79="","",VLOOKUP(L79,G54:J93,4,0))</f>
        <v/>
      </c>
      <c r="S79" s="25" t="str">
        <f t="shared" si="13"/>
        <v/>
      </c>
      <c r="T79" s="25" t="str">
        <f t="shared" si="12"/>
        <v/>
      </c>
    </row>
    <row r="80" spans="2:20" s="5" customFormat="1" ht="18.75" customHeight="1" x14ac:dyDescent="0.3">
      <c r="B80" s="53"/>
      <c r="C80" s="53" t="str">
        <f>IF(B80="","",VLOOKUP(B80,LISTAS!$F$5:$I$304,2,0))</f>
        <v/>
      </c>
      <c r="D80" s="53" t="str">
        <f>IF(B80="","",VLOOKUP(B80,LISTAS!$F$5:$I$304,4,0))</f>
        <v/>
      </c>
      <c r="E80" s="54" t="s">
        <v>37</v>
      </c>
      <c r="G80" s="50" t="str">
        <f t="shared" si="7"/>
        <v/>
      </c>
      <c r="H80" s="34" t="str">
        <f t="shared" si="8"/>
        <v/>
      </c>
      <c r="I80" s="34" t="str">
        <f t="shared" si="9"/>
        <v/>
      </c>
      <c r="J80" s="50" t="str">
        <f t="shared" si="10"/>
        <v/>
      </c>
      <c r="K80" s="50" t="str">
        <f t="shared" si="11"/>
        <v/>
      </c>
      <c r="L80" s="50" t="str">
        <f>IF(K80="","",LARGE(K54:K93,M80))</f>
        <v/>
      </c>
      <c r="M80" s="51">
        <v>27</v>
      </c>
      <c r="N80" s="28"/>
      <c r="O80" s="49" t="str">
        <f>IF(R80&lt;&gt;"",_xlfn.RANK.EQ(R80,R54:R93,0),"")</f>
        <v/>
      </c>
      <c r="P80" s="24" t="str">
        <f>IF(K80="","",VLOOKUP(L80,G54:J93,2,0))</f>
        <v/>
      </c>
      <c r="Q80" s="24" t="str">
        <f>IF(K80="","",VLOOKUP(P80,LISTAS!$F$5:$G$304,2,0))</f>
        <v/>
      </c>
      <c r="R80" s="38" t="str">
        <f>IF(K80="","",VLOOKUP(L80,G54:J93,4,0))</f>
        <v/>
      </c>
      <c r="S80" s="25" t="str">
        <f t="shared" si="13"/>
        <v/>
      </c>
      <c r="T80" s="25" t="str">
        <f t="shared" si="12"/>
        <v/>
      </c>
    </row>
    <row r="81" spans="2:20" s="5" customFormat="1" ht="18.75" customHeight="1" x14ac:dyDescent="0.3">
      <c r="B81" s="53"/>
      <c r="C81" s="53" t="str">
        <f>IF(B81="","",VLOOKUP(B81,LISTAS!$F$5:$I$304,2,0))</f>
        <v/>
      </c>
      <c r="D81" s="53" t="str">
        <f>IF(B81="","",VLOOKUP(B81,LISTAS!$F$5:$I$304,4,0))</f>
        <v/>
      </c>
      <c r="E81" s="54" t="s">
        <v>37</v>
      </c>
      <c r="G81" s="50" t="str">
        <f t="shared" si="7"/>
        <v/>
      </c>
      <c r="H81" s="34" t="str">
        <f t="shared" si="8"/>
        <v/>
      </c>
      <c r="I81" s="34" t="str">
        <f t="shared" si="9"/>
        <v/>
      </c>
      <c r="J81" s="50" t="str">
        <f t="shared" si="10"/>
        <v/>
      </c>
      <c r="K81" s="50" t="str">
        <f t="shared" si="11"/>
        <v/>
      </c>
      <c r="L81" s="50" t="str">
        <f>IF(K81="","",LARGE(K54:K93,M81))</f>
        <v/>
      </c>
      <c r="M81" s="51">
        <v>28</v>
      </c>
      <c r="N81" s="28"/>
      <c r="O81" s="49" t="str">
        <f>IF(R81&lt;&gt;"",_xlfn.RANK.EQ(R81,R54:R93,0),"")</f>
        <v/>
      </c>
      <c r="P81" s="24" t="str">
        <f>IF(K81="","",VLOOKUP(L81,G54:J93,2,0))</f>
        <v/>
      </c>
      <c r="Q81" s="24" t="str">
        <f>IF(K81="","",VLOOKUP(P81,LISTAS!$F$5:$G$304,2,0))</f>
        <v/>
      </c>
      <c r="R81" s="38" t="str">
        <f>IF(K81="","",VLOOKUP(L81,G54:J93,4,0))</f>
        <v/>
      </c>
      <c r="S81" s="25" t="str">
        <f t="shared" si="13"/>
        <v/>
      </c>
      <c r="T81" s="25" t="str">
        <f t="shared" si="12"/>
        <v/>
      </c>
    </row>
    <row r="82" spans="2:20" s="5" customFormat="1" ht="18.75" customHeight="1" x14ac:dyDescent="0.3">
      <c r="B82" s="53"/>
      <c r="C82" s="53" t="str">
        <f>IF(B82="","",VLOOKUP(B82,LISTAS!$F$5:$I$304,2,0))</f>
        <v/>
      </c>
      <c r="D82" s="53" t="str">
        <f>IF(B82="","",VLOOKUP(B82,LISTAS!$F$5:$I$304,4,0))</f>
        <v/>
      </c>
      <c r="E82" s="54" t="s">
        <v>37</v>
      </c>
      <c r="G82" s="50" t="str">
        <f t="shared" si="7"/>
        <v/>
      </c>
      <c r="H82" s="34" t="str">
        <f t="shared" si="8"/>
        <v/>
      </c>
      <c r="I82" s="34" t="str">
        <f t="shared" si="9"/>
        <v/>
      </c>
      <c r="J82" s="50" t="str">
        <f t="shared" si="10"/>
        <v/>
      </c>
      <c r="K82" s="50" t="str">
        <f t="shared" si="11"/>
        <v/>
      </c>
      <c r="L82" s="50" t="str">
        <f>IF(K82="","",LARGE(K54:K93,M82))</f>
        <v/>
      </c>
      <c r="M82" s="51">
        <v>29</v>
      </c>
      <c r="N82" s="28"/>
      <c r="O82" s="49" t="str">
        <f>IF(R82&lt;&gt;"",_xlfn.RANK.EQ(R82,R54:R93,0),"")</f>
        <v/>
      </c>
      <c r="P82" s="24" t="str">
        <f>IF(K82="","",VLOOKUP(L82,G54:J93,2,0))</f>
        <v/>
      </c>
      <c r="Q82" s="24" t="str">
        <f>IF(K82="","",VLOOKUP(P82,LISTAS!$F$5:$G$304,2,0))</f>
        <v/>
      </c>
      <c r="R82" s="38" t="str">
        <f>IF(K82="","",VLOOKUP(L82,G54:J93,4,0))</f>
        <v/>
      </c>
      <c r="S82" s="25" t="str">
        <f t="shared" si="13"/>
        <v/>
      </c>
      <c r="T82" s="25" t="str">
        <f t="shared" si="12"/>
        <v/>
      </c>
    </row>
    <row r="83" spans="2:20" s="5" customFormat="1" ht="18.75" customHeight="1" x14ac:dyDescent="0.3">
      <c r="B83" s="53"/>
      <c r="C83" s="53" t="str">
        <f>IF(B83="","",VLOOKUP(B83,LISTAS!$F$5:$I$304,2,0))</f>
        <v/>
      </c>
      <c r="D83" s="53" t="str">
        <f>IF(B83="","",VLOOKUP(B83,LISTAS!$F$5:$I$304,4,0))</f>
        <v/>
      </c>
      <c r="E83" s="54" t="s">
        <v>37</v>
      </c>
      <c r="G83" s="50" t="str">
        <f t="shared" si="7"/>
        <v/>
      </c>
      <c r="H83" s="34" t="str">
        <f t="shared" si="8"/>
        <v/>
      </c>
      <c r="I83" s="34" t="str">
        <f t="shared" si="9"/>
        <v/>
      </c>
      <c r="J83" s="50" t="str">
        <f t="shared" si="10"/>
        <v/>
      </c>
      <c r="K83" s="50" t="str">
        <f t="shared" si="11"/>
        <v/>
      </c>
      <c r="L83" s="50" t="str">
        <f>IF(K83="","",LARGE(K54:K93,M83))</f>
        <v/>
      </c>
      <c r="M83" s="51">
        <v>30</v>
      </c>
      <c r="N83" s="28"/>
      <c r="O83" s="49" t="str">
        <f>IF(R83&lt;&gt;"",_xlfn.RANK.EQ(R83,R54:R93,0),"")</f>
        <v/>
      </c>
      <c r="P83" s="24" t="str">
        <f>IF(K83="","",VLOOKUP(L83,G54:J93,2,0))</f>
        <v/>
      </c>
      <c r="Q83" s="24" t="str">
        <f>IF(K83="","",VLOOKUP(P83,LISTAS!$F$5:$G$304,2,0))</f>
        <v/>
      </c>
      <c r="R83" s="38" t="str">
        <f>IF(K83="","",VLOOKUP(L83,G54:J93,4,0))</f>
        <v/>
      </c>
      <c r="S83" s="25" t="str">
        <f t="shared" si="13"/>
        <v/>
      </c>
      <c r="T83" s="25" t="str">
        <f t="shared" si="12"/>
        <v/>
      </c>
    </row>
    <row r="84" spans="2:20" s="5" customFormat="1" ht="18.75" customHeight="1" x14ac:dyDescent="0.3">
      <c r="B84" s="53"/>
      <c r="C84" s="53" t="str">
        <f>IF(B84="","",VLOOKUP(B84,LISTAS!$F$5:$I$304,2,0))</f>
        <v/>
      </c>
      <c r="D84" s="53" t="str">
        <f>IF(B84="","",VLOOKUP(B84,LISTAS!$F$5:$I$304,4,0))</f>
        <v/>
      </c>
      <c r="E84" s="54" t="s">
        <v>37</v>
      </c>
      <c r="G84" s="50" t="str">
        <f t="shared" si="7"/>
        <v/>
      </c>
      <c r="H84" s="34" t="str">
        <f t="shared" si="8"/>
        <v/>
      </c>
      <c r="I84" s="34" t="str">
        <f t="shared" si="9"/>
        <v/>
      </c>
      <c r="J84" s="50" t="str">
        <f t="shared" si="10"/>
        <v/>
      </c>
      <c r="K84" s="50" t="str">
        <f t="shared" si="11"/>
        <v/>
      </c>
      <c r="L84" s="50" t="str">
        <f>IF(K84="","",LARGE(K54:K93,M84))</f>
        <v/>
      </c>
      <c r="M84" s="51">
        <v>31</v>
      </c>
      <c r="N84" s="28"/>
      <c r="O84" s="49" t="str">
        <f>IF(R84&lt;&gt;"",_xlfn.RANK.EQ(R84,R54:R93,0),"")</f>
        <v/>
      </c>
      <c r="P84" s="24" t="str">
        <f>IF(K84="","",VLOOKUP(L84,G54:J93,2,0))</f>
        <v/>
      </c>
      <c r="Q84" s="24" t="str">
        <f>IF(K84="","",VLOOKUP(P84,LISTAS!$F$5:$G$304,2,0))</f>
        <v/>
      </c>
      <c r="R84" s="38" t="str">
        <f>IF(K84="","",VLOOKUP(L84,G54:J93,4,0))</f>
        <v/>
      </c>
      <c r="S84" s="25" t="str">
        <f t="shared" si="13"/>
        <v/>
      </c>
      <c r="T84" s="25" t="str">
        <f t="shared" si="12"/>
        <v/>
      </c>
    </row>
    <row r="85" spans="2:20" s="5" customFormat="1" ht="18.75" customHeight="1" x14ac:dyDescent="0.3">
      <c r="B85" s="53"/>
      <c r="C85" s="53" t="str">
        <f>IF(B85="","",VLOOKUP(B85,LISTAS!$F$5:$I$304,2,0))</f>
        <v/>
      </c>
      <c r="D85" s="53" t="str">
        <f>IF(B85="","",VLOOKUP(B85,LISTAS!$F$5:$I$304,4,0))</f>
        <v/>
      </c>
      <c r="E85" s="54" t="s">
        <v>37</v>
      </c>
      <c r="G85" s="50" t="str">
        <f t="shared" si="7"/>
        <v/>
      </c>
      <c r="H85" s="34" t="str">
        <f t="shared" si="8"/>
        <v/>
      </c>
      <c r="I85" s="34" t="str">
        <f t="shared" si="9"/>
        <v/>
      </c>
      <c r="J85" s="50" t="str">
        <f t="shared" si="10"/>
        <v/>
      </c>
      <c r="K85" s="50" t="str">
        <f t="shared" si="11"/>
        <v/>
      </c>
      <c r="L85" s="50" t="str">
        <f>IF(K85="","",LARGE(K54:K93,M85))</f>
        <v/>
      </c>
      <c r="M85" s="51">
        <v>32</v>
      </c>
      <c r="N85" s="28"/>
      <c r="O85" s="49" t="str">
        <f>IF(R85&lt;&gt;"",_xlfn.RANK.EQ(R85,R54:R93,0),"")</f>
        <v/>
      </c>
      <c r="P85" s="24" t="str">
        <f>IF(K85="","",VLOOKUP(L85,G54:J93,2,0))</f>
        <v/>
      </c>
      <c r="Q85" s="24" t="str">
        <f>IF(K85="","",VLOOKUP(P85,LISTAS!$F$5:$G$304,2,0))</f>
        <v/>
      </c>
      <c r="R85" s="38" t="str">
        <f>IF(K85="","",VLOOKUP(L85,G54:J93,4,0))</f>
        <v/>
      </c>
      <c r="S85" s="25" t="str">
        <f t="shared" si="13"/>
        <v/>
      </c>
      <c r="T85" s="25" t="str">
        <f t="shared" si="12"/>
        <v/>
      </c>
    </row>
    <row r="86" spans="2:20" s="5" customFormat="1" ht="18.75" customHeight="1" x14ac:dyDescent="0.3">
      <c r="B86" s="53"/>
      <c r="C86" s="53" t="str">
        <f>IF(B86="","",VLOOKUP(B86,LISTAS!$F$5:$I$304,2,0))</f>
        <v/>
      </c>
      <c r="D86" s="53" t="str">
        <f>IF(B86="","",VLOOKUP(B86,LISTAS!$F$5:$I$304,4,0))</f>
        <v/>
      </c>
      <c r="E86" s="54" t="s">
        <v>37</v>
      </c>
      <c r="G86" s="50" t="str">
        <f t="shared" si="7"/>
        <v/>
      </c>
      <c r="H86" s="34" t="str">
        <f t="shared" si="8"/>
        <v/>
      </c>
      <c r="I86" s="34" t="str">
        <f t="shared" si="9"/>
        <v/>
      </c>
      <c r="J86" s="50" t="str">
        <f t="shared" si="10"/>
        <v/>
      </c>
      <c r="K86" s="50" t="str">
        <f t="shared" si="11"/>
        <v/>
      </c>
      <c r="L86" s="50" t="str">
        <f>IF(K86="","",LARGE(K54:K93,M86))</f>
        <v/>
      </c>
      <c r="M86" s="51">
        <v>33</v>
      </c>
      <c r="N86" s="28"/>
      <c r="O86" s="49" t="str">
        <f>IF(R86&lt;&gt;"",_xlfn.RANK.EQ(R86,R54:R93,0),"")</f>
        <v/>
      </c>
      <c r="P86" s="24" t="str">
        <f>IF(K86="","",VLOOKUP(L86,G54:J93,2,0))</f>
        <v/>
      </c>
      <c r="Q86" s="24" t="str">
        <f>IF(K86="","",VLOOKUP(P86,LISTAS!$F$5:$G$304,2,0))</f>
        <v/>
      </c>
      <c r="R86" s="38" t="str">
        <f>IF(K86="","",VLOOKUP(L86,G54:J93,4,0))</f>
        <v/>
      </c>
      <c r="S86" s="25" t="str">
        <f t="shared" si="13"/>
        <v/>
      </c>
      <c r="T86" s="25" t="str">
        <f t="shared" si="12"/>
        <v/>
      </c>
    </row>
    <row r="87" spans="2:20" s="5" customFormat="1" ht="18.75" customHeight="1" x14ac:dyDescent="0.3">
      <c r="B87" s="53"/>
      <c r="C87" s="53" t="str">
        <f>IF(B87="","",VLOOKUP(B87,LISTAS!$F$5:$I$304,2,0))</f>
        <v/>
      </c>
      <c r="D87" s="53" t="str">
        <f>IF(B87="","",VLOOKUP(B87,LISTAS!$F$5:$I$304,4,0))</f>
        <v/>
      </c>
      <c r="E87" s="54" t="s">
        <v>37</v>
      </c>
      <c r="G87" s="50" t="str">
        <f t="shared" si="7"/>
        <v/>
      </c>
      <c r="H87" s="34" t="str">
        <f t="shared" si="8"/>
        <v/>
      </c>
      <c r="I87" s="34" t="str">
        <f t="shared" si="9"/>
        <v/>
      </c>
      <c r="J87" s="50" t="str">
        <f t="shared" si="10"/>
        <v/>
      </c>
      <c r="K87" s="50" t="str">
        <f t="shared" si="11"/>
        <v/>
      </c>
      <c r="L87" s="50" t="str">
        <f>IF(K87="","",LARGE(K54:K93,M87))</f>
        <v/>
      </c>
      <c r="M87" s="51">
        <v>34</v>
      </c>
      <c r="N87" s="28"/>
      <c r="O87" s="49" t="str">
        <f>IF(R87&lt;&gt;"",_xlfn.RANK.EQ(R87,R54:R93,0),"")</f>
        <v/>
      </c>
      <c r="P87" s="24" t="str">
        <f>IF(K87="","",VLOOKUP(L87,G54:J93,2,0))</f>
        <v/>
      </c>
      <c r="Q87" s="24" t="str">
        <f>IF(K87="","",VLOOKUP(P87,LISTAS!$F$5:$G$304,2,0))</f>
        <v/>
      </c>
      <c r="R87" s="38" t="str">
        <f>IF(K87="","",VLOOKUP(L87,G54:J93,4,0))</f>
        <v/>
      </c>
      <c r="S87" s="25" t="str">
        <f t="shared" si="13"/>
        <v/>
      </c>
      <c r="T87" s="25" t="str">
        <f t="shared" si="12"/>
        <v/>
      </c>
    </row>
    <row r="88" spans="2:20" s="5" customFormat="1" ht="18.75" customHeight="1" x14ac:dyDescent="0.3">
      <c r="B88" s="53"/>
      <c r="C88" s="53" t="str">
        <f>IF(B88="","",VLOOKUP(B88,LISTAS!$F$5:$I$304,2,0))</f>
        <v/>
      </c>
      <c r="D88" s="53" t="str">
        <f>IF(B88="","",VLOOKUP(B88,LISTAS!$F$5:$I$304,4,0))</f>
        <v/>
      </c>
      <c r="E88" s="54" t="s">
        <v>37</v>
      </c>
      <c r="G88" s="50" t="str">
        <f t="shared" si="7"/>
        <v/>
      </c>
      <c r="H88" s="34" t="str">
        <f t="shared" si="8"/>
        <v/>
      </c>
      <c r="I88" s="34" t="str">
        <f t="shared" si="9"/>
        <v/>
      </c>
      <c r="J88" s="50" t="str">
        <f t="shared" si="10"/>
        <v/>
      </c>
      <c r="K88" s="50" t="str">
        <f t="shared" si="11"/>
        <v/>
      </c>
      <c r="L88" s="50" t="str">
        <f>IF(K88="","",LARGE(K54:K93,M88))</f>
        <v/>
      </c>
      <c r="M88" s="51">
        <v>35</v>
      </c>
      <c r="N88" s="28"/>
      <c r="O88" s="49" t="str">
        <f>IF(R88&lt;&gt;"",_xlfn.RANK.EQ(R88,R54:R93,0),"")</f>
        <v/>
      </c>
      <c r="P88" s="24" t="str">
        <f>IF(K88="","",VLOOKUP(L88,G54:J93,2,0))</f>
        <v/>
      </c>
      <c r="Q88" s="24" t="str">
        <f>IF(K88="","",VLOOKUP(P88,LISTAS!$F$5:$G$304,2,0))</f>
        <v/>
      </c>
      <c r="R88" s="38" t="str">
        <f>IF(K88="","",VLOOKUP(L88,G54:J93,4,0))</f>
        <v/>
      </c>
      <c r="S88" s="25" t="str">
        <f t="shared" si="13"/>
        <v/>
      </c>
      <c r="T88" s="25" t="str">
        <f t="shared" si="12"/>
        <v/>
      </c>
    </row>
    <row r="89" spans="2:20" s="5" customFormat="1" ht="18.75" customHeight="1" x14ac:dyDescent="0.3">
      <c r="B89" s="53"/>
      <c r="C89" s="53" t="str">
        <f>IF(B89="","",VLOOKUP(B89,LISTAS!$F$5:$I$304,2,0))</f>
        <v/>
      </c>
      <c r="D89" s="53" t="str">
        <f>IF(B89="","",VLOOKUP(B89,LISTAS!$F$5:$I$304,4,0))</f>
        <v/>
      </c>
      <c r="E89" s="54" t="s">
        <v>37</v>
      </c>
      <c r="G89" s="50" t="str">
        <f t="shared" si="7"/>
        <v/>
      </c>
      <c r="H89" s="34" t="str">
        <f t="shared" si="8"/>
        <v/>
      </c>
      <c r="I89" s="34" t="str">
        <f t="shared" si="9"/>
        <v/>
      </c>
      <c r="J89" s="50" t="str">
        <f t="shared" si="10"/>
        <v/>
      </c>
      <c r="K89" s="50" t="str">
        <f t="shared" si="11"/>
        <v/>
      </c>
      <c r="L89" s="50" t="str">
        <f>IF(K89="","",LARGE(K54:K93,M89))</f>
        <v/>
      </c>
      <c r="M89" s="51">
        <v>36</v>
      </c>
      <c r="N89" s="28"/>
      <c r="O89" s="49" t="str">
        <f>IF(R89&lt;&gt;"",_xlfn.RANK.EQ(R89,R54:R93,0),"")</f>
        <v/>
      </c>
      <c r="P89" s="24" t="str">
        <f>IF(K89="","",VLOOKUP(L89,G54:J93,2,0))</f>
        <v/>
      </c>
      <c r="Q89" s="24" t="str">
        <f>IF(K89="","",VLOOKUP(P89,LISTAS!$F$5:$G$304,2,0))</f>
        <v/>
      </c>
      <c r="R89" s="38" t="str">
        <f>IF(K89="","",VLOOKUP(L89,G54:J93,4,0))</f>
        <v/>
      </c>
      <c r="S89" s="25" t="str">
        <f t="shared" si="13"/>
        <v/>
      </c>
      <c r="T89" s="25" t="str">
        <f t="shared" si="12"/>
        <v/>
      </c>
    </row>
    <row r="90" spans="2:20" s="5" customFormat="1" ht="18.75" customHeight="1" x14ac:dyDescent="0.3">
      <c r="B90" s="53"/>
      <c r="C90" s="53" t="str">
        <f>IF(B90="","",VLOOKUP(B90,LISTAS!$F$5:$I$304,2,0))</f>
        <v/>
      </c>
      <c r="D90" s="53" t="str">
        <f>IF(B90="","",VLOOKUP(B90,LISTAS!$F$5:$I$304,4,0))</f>
        <v/>
      </c>
      <c r="E90" s="54" t="s">
        <v>37</v>
      </c>
      <c r="G90" s="50" t="str">
        <f t="shared" si="7"/>
        <v/>
      </c>
      <c r="H90" s="34" t="str">
        <f t="shared" si="8"/>
        <v/>
      </c>
      <c r="I90" s="34" t="str">
        <f t="shared" si="9"/>
        <v/>
      </c>
      <c r="J90" s="50" t="str">
        <f t="shared" si="10"/>
        <v/>
      </c>
      <c r="K90" s="50" t="str">
        <f t="shared" si="11"/>
        <v/>
      </c>
      <c r="L90" s="50" t="str">
        <f>IF(K90="","",LARGE(K54:K93,M90))</f>
        <v/>
      </c>
      <c r="M90" s="51">
        <v>37</v>
      </c>
      <c r="N90" s="28"/>
      <c r="O90" s="49" t="str">
        <f>IF(R90&lt;&gt;"",_xlfn.RANK.EQ(R90,R54:R93,0),"")</f>
        <v/>
      </c>
      <c r="P90" s="24" t="str">
        <f>IF(K90="","",VLOOKUP(L90,G54:J93,2,0))</f>
        <v/>
      </c>
      <c r="Q90" s="24" t="str">
        <f>IF(K90="","",VLOOKUP(P90,LISTAS!$F$5:$G$304,2,0))</f>
        <v/>
      </c>
      <c r="R90" s="38" t="str">
        <f>IF(K90="","",VLOOKUP(L90,G54:J93,4,0))</f>
        <v/>
      </c>
      <c r="S90" s="25" t="str">
        <f t="shared" si="13"/>
        <v/>
      </c>
      <c r="T90" s="25" t="str">
        <f t="shared" si="12"/>
        <v/>
      </c>
    </row>
    <row r="91" spans="2:20" s="5" customFormat="1" ht="18.75" customHeight="1" x14ac:dyDescent="0.3">
      <c r="B91" s="53"/>
      <c r="C91" s="53" t="str">
        <f>IF(B91="","",VLOOKUP(B91,LISTAS!$F$5:$I$304,2,0))</f>
        <v/>
      </c>
      <c r="D91" s="53" t="str">
        <f>IF(B91="","",VLOOKUP(B91,LISTAS!$F$5:$I$304,4,0))</f>
        <v/>
      </c>
      <c r="E91" s="54" t="s">
        <v>37</v>
      </c>
      <c r="G91" s="50" t="str">
        <f t="shared" si="7"/>
        <v/>
      </c>
      <c r="H91" s="34" t="str">
        <f t="shared" si="8"/>
        <v/>
      </c>
      <c r="I91" s="34" t="str">
        <f t="shared" si="9"/>
        <v/>
      </c>
      <c r="J91" s="50" t="str">
        <f t="shared" si="10"/>
        <v/>
      </c>
      <c r="K91" s="50" t="str">
        <f t="shared" si="11"/>
        <v/>
      </c>
      <c r="L91" s="50" t="str">
        <f>IF(K91="","",LARGE(K54:K93,M91))</f>
        <v/>
      </c>
      <c r="M91" s="51">
        <v>38</v>
      </c>
      <c r="N91" s="28"/>
      <c r="O91" s="49" t="str">
        <f>IF(R91&lt;&gt;"",_xlfn.RANK.EQ(R91,R54:R93,0),"")</f>
        <v/>
      </c>
      <c r="P91" s="24" t="str">
        <f>IF(K91="","",VLOOKUP(L91,G54:J93,2,0))</f>
        <v/>
      </c>
      <c r="Q91" s="24" t="str">
        <f>IF(K91="","",VLOOKUP(P91,LISTAS!$F$5:$G$304,2,0))</f>
        <v/>
      </c>
      <c r="R91" s="38" t="str">
        <f>IF(K91="","",VLOOKUP(L91,G54:J93,4,0))</f>
        <v/>
      </c>
      <c r="S91" s="25" t="str">
        <f t="shared" si="13"/>
        <v/>
      </c>
      <c r="T91" s="25" t="str">
        <f t="shared" si="12"/>
        <v/>
      </c>
    </row>
    <row r="92" spans="2:20" s="5" customFormat="1" ht="18.75" customHeight="1" x14ac:dyDescent="0.3">
      <c r="B92" s="53"/>
      <c r="C92" s="53" t="str">
        <f>IF(B92="","",VLOOKUP(B92,LISTAS!$F$5:$I$304,2,0))</f>
        <v/>
      </c>
      <c r="D92" s="53" t="str">
        <f>IF(B92="","",VLOOKUP(B92,LISTAS!$F$5:$I$304,4,0))</f>
        <v/>
      </c>
      <c r="E92" s="54" t="s">
        <v>37</v>
      </c>
      <c r="G92" s="50" t="str">
        <f t="shared" si="7"/>
        <v/>
      </c>
      <c r="H92" s="34" t="str">
        <f t="shared" si="8"/>
        <v/>
      </c>
      <c r="I92" s="34" t="str">
        <f t="shared" si="9"/>
        <v/>
      </c>
      <c r="J92" s="50" t="str">
        <f t="shared" si="10"/>
        <v/>
      </c>
      <c r="K92" s="50" t="str">
        <f t="shared" si="11"/>
        <v/>
      </c>
      <c r="L92" s="50" t="str">
        <f>IF(K92="","",LARGE(K54:K93,M92))</f>
        <v/>
      </c>
      <c r="M92" s="51">
        <v>39</v>
      </c>
      <c r="N92" s="28"/>
      <c r="O92" s="49" t="str">
        <f>IF(R92&lt;&gt;"",_xlfn.RANK.EQ(R92,R54:R93,0),"")</f>
        <v/>
      </c>
      <c r="P92" s="24" t="str">
        <f>IF(K92="","",VLOOKUP(L92,G54:J93,2,0))</f>
        <v/>
      </c>
      <c r="Q92" s="24" t="str">
        <f>IF(K92="","",VLOOKUP(P92,LISTAS!$F$5:$G$304,2,0))</f>
        <v/>
      </c>
      <c r="R92" s="38" t="str">
        <f>IF(K92="","",VLOOKUP(L92,G54:J93,4,0))</f>
        <v/>
      </c>
      <c r="S92" s="25" t="str">
        <f t="shared" si="13"/>
        <v/>
      </c>
      <c r="T92" s="25" t="str">
        <f t="shared" si="12"/>
        <v/>
      </c>
    </row>
    <row r="93" spans="2:20" s="5" customFormat="1" ht="18.75" customHeight="1" x14ac:dyDescent="0.3">
      <c r="B93" s="53"/>
      <c r="C93" s="53" t="str">
        <f>IF(B93="","",VLOOKUP(B93,LISTAS!$F$5:$I$304,2,0))</f>
        <v/>
      </c>
      <c r="D93" s="53" t="str">
        <f>IF(B93="","",VLOOKUP(B93,LISTAS!$F$5:$I$304,4,0))</f>
        <v/>
      </c>
      <c r="E93" s="54" t="s">
        <v>37</v>
      </c>
      <c r="G93" s="50" t="str">
        <f t="shared" si="7"/>
        <v/>
      </c>
      <c r="H93" s="34" t="str">
        <f t="shared" si="8"/>
        <v/>
      </c>
      <c r="I93" s="34" t="str">
        <f t="shared" si="9"/>
        <v/>
      </c>
      <c r="J93" s="50" t="str">
        <f t="shared" si="10"/>
        <v/>
      </c>
      <c r="K93" s="50" t="str">
        <f t="shared" si="11"/>
        <v/>
      </c>
      <c r="L93" s="50" t="str">
        <f>IF(K93="","",LARGE(K54:K93,M93))</f>
        <v/>
      </c>
      <c r="M93" s="51">
        <v>40</v>
      </c>
      <c r="N93" s="28"/>
      <c r="O93" s="49" t="str">
        <f>IF(R93&lt;&gt;"",_xlfn.RANK.EQ(R93,R54:R93,0),"")</f>
        <v/>
      </c>
      <c r="P93" s="24" t="str">
        <f>IF(K93="","",VLOOKUP(L93,G54:J93,2,0))</f>
        <v/>
      </c>
      <c r="Q93" s="24" t="str">
        <f>IF(K93="","",VLOOKUP(P93,LISTAS!$F$5:$G$304,2,0))</f>
        <v/>
      </c>
      <c r="R93" s="38" t="str">
        <f>IF(K93="","",VLOOKUP(L93,G54:J93,4,0))</f>
        <v/>
      </c>
      <c r="S93" s="25" t="str">
        <f t="shared" si="13"/>
        <v/>
      </c>
      <c r="T93" s="25" t="str">
        <f t="shared" si="12"/>
        <v/>
      </c>
    </row>
    <row r="112" spans="1:1" x14ac:dyDescent="0.25">
      <c r="A112" s="2"/>
    </row>
    <row r="113" spans="1:1" x14ac:dyDescent="0.25">
      <c r="A113" s="2"/>
    </row>
    <row r="114" spans="1:1" x14ac:dyDescent="0.25">
      <c r="A114" s="15"/>
    </row>
  </sheetData>
  <mergeCells count="8">
    <mergeCell ref="B52:C52"/>
    <mergeCell ref="O52:T52"/>
    <mergeCell ref="B51:T51"/>
    <mergeCell ref="B2:T3"/>
    <mergeCell ref="D5:E5"/>
    <mergeCell ref="B6:T6"/>
    <mergeCell ref="B7:C7"/>
    <mergeCell ref="O7:T7"/>
  </mergeCells>
  <dataValidations count="1">
    <dataValidation type="list" allowBlank="1" showInputMessage="1" showErrorMessage="1" sqref="B54:B93">
      <formula1>$F$5:$F$305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 F5 F52</xm:sqref>
        </x14:dataValidation>
        <x14:dataValidation type="list" allowBlank="1" showInputMessage="1" showErrorMessage="1">
          <x14:formula1>
            <xm:f>LISTAS!$F$5:$F$304</xm:f>
          </x14:formula1>
          <xm:sqref>B9:B48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2">
    <tabColor rgb="FFFF33CC"/>
  </sheetPr>
  <dimension ref="A1:T93"/>
  <sheetViews>
    <sheetView showGridLines="0" topLeftCell="C1" zoomScale="85" zoomScaleNormal="85" workbookViewId="0">
      <selection activeCell="C12" sqref="C12"/>
    </sheetView>
  </sheetViews>
  <sheetFormatPr defaultRowHeight="14.25" x14ac:dyDescent="0.25"/>
  <cols>
    <col min="1" max="1" width="1.28515625" style="5" customWidth="1"/>
    <col min="2" max="2" width="36.42578125" style="2" customWidth="1"/>
    <col min="3" max="3" width="67.28515625" style="2" customWidth="1"/>
    <col min="4" max="4" width="13.28515625" style="2" customWidth="1"/>
    <col min="5" max="5" width="16" style="2" customWidth="1"/>
    <col min="6" max="6" width="4.7109375" style="2" bestFit="1" customWidth="1"/>
    <col min="7" max="13" width="11" style="2" hidden="1" customWidth="1"/>
    <col min="14" max="14" width="3.42578125" style="2" customWidth="1"/>
    <col min="15" max="15" width="18.42578125" style="2" bestFit="1" customWidth="1"/>
    <col min="16" max="16" width="36.7109375" style="2" customWidth="1"/>
    <col min="17" max="18" width="16" style="2" customWidth="1"/>
    <col min="19" max="20" width="16" style="33" customWidth="1"/>
    <col min="21" max="16384" width="9.140625" style="2"/>
  </cols>
  <sheetData>
    <row r="1" spans="1:20" s="5" customFormat="1" ht="6" customHeight="1" x14ac:dyDescent="0.25">
      <c r="B1" s="6"/>
      <c r="C1" s="6"/>
      <c r="D1" s="6"/>
      <c r="E1" s="6"/>
      <c r="G1" s="7"/>
      <c r="H1" s="8"/>
      <c r="I1" s="8"/>
      <c r="J1" s="8"/>
      <c r="K1" s="9"/>
      <c r="L1" s="8"/>
      <c r="M1" s="8"/>
      <c r="S1" s="32"/>
      <c r="T1" s="32"/>
    </row>
    <row r="2" spans="1:20" s="1" customFormat="1" ht="60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</row>
    <row r="3" spans="1:20" s="1" customFormat="1" ht="60.75" customHeight="1" x14ac:dyDescent="0.25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0" x14ac:dyDescent="0.25">
      <c r="A4" s="2"/>
      <c r="G4" s="7"/>
      <c r="H4" s="8"/>
      <c r="I4" s="8"/>
      <c r="J4" s="8"/>
      <c r="K4" s="9"/>
      <c r="L4" s="8"/>
      <c r="M4" s="8"/>
    </row>
    <row r="5" spans="1:20" x14ac:dyDescent="0.25">
      <c r="A5" s="2"/>
      <c r="D5" s="75"/>
      <c r="E5" s="76"/>
      <c r="F5" s="10"/>
      <c r="G5" s="7"/>
      <c r="H5" s="8"/>
      <c r="I5" s="8"/>
      <c r="J5" s="8"/>
      <c r="K5" s="9"/>
      <c r="L5" s="8"/>
      <c r="M5" s="8"/>
    </row>
    <row r="6" spans="1:20" ht="32.25" customHeight="1" x14ac:dyDescent="0.25">
      <c r="A6" s="2"/>
      <c r="B6" s="77" t="s">
        <v>27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9"/>
    </row>
    <row r="7" spans="1:20" ht="20.25" customHeight="1" x14ac:dyDescent="0.25">
      <c r="A7" s="2"/>
      <c r="B7" s="80" t="s">
        <v>23</v>
      </c>
      <c r="C7" s="81"/>
      <c r="E7" s="35" t="s">
        <v>11</v>
      </c>
      <c r="F7" s="36" t="s">
        <v>12</v>
      </c>
      <c r="G7" s="11"/>
      <c r="H7" s="12"/>
      <c r="I7" s="12"/>
      <c r="J7" s="12"/>
      <c r="K7" s="13"/>
      <c r="L7" s="12"/>
      <c r="M7" s="12"/>
      <c r="N7" s="14"/>
      <c r="O7" s="82" t="s">
        <v>13</v>
      </c>
      <c r="P7" s="83"/>
      <c r="Q7" s="83"/>
      <c r="R7" s="83"/>
      <c r="S7" s="83"/>
      <c r="T7" s="84"/>
    </row>
    <row r="8" spans="1:20" s="15" customFormat="1" ht="28.5" customHeight="1" x14ac:dyDescent="0.25">
      <c r="B8" s="16" t="s">
        <v>14</v>
      </c>
      <c r="C8" s="16" t="s">
        <v>1</v>
      </c>
      <c r="D8" s="16" t="s">
        <v>15</v>
      </c>
      <c r="E8" s="16" t="s">
        <v>36</v>
      </c>
      <c r="F8" s="17"/>
      <c r="G8" s="18"/>
      <c r="H8" s="19"/>
      <c r="I8" s="19"/>
      <c r="J8" s="19"/>
      <c r="K8" s="20"/>
      <c r="L8" s="19"/>
      <c r="M8" s="19"/>
      <c r="N8" s="18"/>
      <c r="O8" s="29" t="s">
        <v>4</v>
      </c>
      <c r="P8" s="29" t="s">
        <v>14</v>
      </c>
      <c r="Q8" s="29" t="s">
        <v>1</v>
      </c>
      <c r="R8" s="29" t="s">
        <v>3</v>
      </c>
      <c r="S8" s="21" t="s">
        <v>16</v>
      </c>
      <c r="T8" s="21" t="s">
        <v>17</v>
      </c>
    </row>
    <row r="9" spans="1:20" s="5" customFormat="1" ht="18.75" customHeight="1" x14ac:dyDescent="0.25">
      <c r="B9" s="26" t="s">
        <v>50</v>
      </c>
      <c r="C9" s="22" t="str">
        <f>IF(B9="","",VLOOKUP(B9,LISTAS!$F$5:$I$304,2,0))</f>
        <v>ESCOLA STAGIUM</v>
      </c>
      <c r="D9" s="22" t="str">
        <f>IF(B9="","",VLOOKUP(B9,LISTAS!$F$5:$I$304,4,0))</f>
        <v>SUB 14</v>
      </c>
      <c r="E9" s="37">
        <v>33.25</v>
      </c>
      <c r="G9" s="50">
        <f>IF(E9="","",E9+(ROW(E9)/1000))</f>
        <v>33.259</v>
      </c>
      <c r="H9" s="34" t="str">
        <f t="shared" ref="H9:H48" si="0">IF($K9="","",IF(B9="","",B9))</f>
        <v>OS MUSICOS "SEM NOME"</v>
      </c>
      <c r="I9" s="34" t="str">
        <f t="shared" ref="I9:I48" si="1">IF($K9="","",IF(C9="","",C9))</f>
        <v>ESCOLA STAGIUM</v>
      </c>
      <c r="J9" s="50">
        <f t="shared" ref="J9:J48" si="2">IF($K9="","",E9)</f>
        <v>33.25</v>
      </c>
      <c r="K9" s="50">
        <f t="shared" ref="K9:K48" si="3">G9</f>
        <v>33.259</v>
      </c>
      <c r="L9" s="50">
        <f>IF(K9="","",LARGE($K$9:$K$28,M9))</f>
        <v>39.511000000000003</v>
      </c>
      <c r="M9" s="51">
        <v>1</v>
      </c>
      <c r="N9" s="23"/>
      <c r="O9" s="49">
        <f>IF(R9&lt;&gt;"",_xlfn.RANK.EQ(R9,$R$9:$R$48,0),"")</f>
        <v>1</v>
      </c>
      <c r="P9" s="24" t="str">
        <f t="shared" ref="P9:P48" si="4">IF($K9="","",VLOOKUP(L9,$G$9:$J$48,2,0))</f>
        <v>PINOQUIO</v>
      </c>
      <c r="Q9" s="24" t="str">
        <f>IF($K9="","",VLOOKUP(P9,LISTAS!$F$5:$G$304,2,0))</f>
        <v>IEBURIX</v>
      </c>
      <c r="R9" s="38">
        <f>IF($K9="","",VLOOKUP(L9,$G$9:$J$48,4,0))</f>
        <v>39.5</v>
      </c>
      <c r="S9" s="25">
        <f>IF($O9="","",IF($O9=1,400,IF($O9=2,340,IF($O9=3,300,IF($O9=4,280,IF($O9=5,270,IF($O9=6,260,IF($O9=7,250,IF($O9=8,240,IF($O9=9,200,IF($O9=10,200,IF($O9=11,200,IF($O9=12,200,IF($O9=13,200,IF($O9=14,200,IF($O9=15,200,IF($O9=16,200,IF($O9&gt;16,"",""))))))))))))))))))</f>
        <v>400</v>
      </c>
      <c r="T9" s="25">
        <f t="shared" ref="T9:T48" si="5">IF(O9="","",IF($F$7="NÃO","",IF(O9=1,400,IF(O9=2,340,IF(O9=3,300,IF(O9=4,280,IF(O9=5,270,IF(O9=6,260,IF(O9=7,250,IF(O9=8,240,IF(O9=9,200,IF(O9=10,200,IF(O9=11,200,IF(O9=12,200,IF(O9=13,200,IF(O9=14,200,IF(O9=15,200,IF(O9=16,200,IF(O9&gt;16,"","")))))))))))))))))))</f>
        <v>400</v>
      </c>
    </row>
    <row r="10" spans="1:20" s="5" customFormat="1" ht="18.75" customHeight="1" x14ac:dyDescent="0.25">
      <c r="B10" s="26" t="s">
        <v>51</v>
      </c>
      <c r="C10" s="22" t="str">
        <f>IF(B10="","",VLOOKUP(B10,LISTAS!$F$5:$I$304,2,0))</f>
        <v xml:space="preserve">LICEU JARDIM </v>
      </c>
      <c r="D10" s="22" t="str">
        <f>IF(B10="","",VLOOKUP(B10,LISTAS!$F$5:$I$304,4,0))</f>
        <v>SUB 14</v>
      </c>
      <c r="E10" s="37">
        <v>31.25</v>
      </c>
      <c r="G10" s="50">
        <f>IF(E10="","",E10+(ROW(E10)/1000))</f>
        <v>31.26</v>
      </c>
      <c r="H10" s="34" t="str">
        <f t="shared" si="0"/>
        <v>PODE-PODE-PODE</v>
      </c>
      <c r="I10" s="34" t="str">
        <f t="shared" si="1"/>
        <v xml:space="preserve">LICEU JARDIM </v>
      </c>
      <c r="J10" s="50">
        <f t="shared" si="2"/>
        <v>31.25</v>
      </c>
      <c r="K10" s="50">
        <f>G10</f>
        <v>31.26</v>
      </c>
      <c r="L10" s="50">
        <f t="shared" ref="L10:L48" si="6">IF(K10="","",LARGE($K$9:$K$28,M10))</f>
        <v>33.259</v>
      </c>
      <c r="M10" s="51">
        <v>2</v>
      </c>
      <c r="N10" s="27"/>
      <c r="O10" s="49">
        <f>IF(R10&lt;&gt;"",_xlfn.RANK.EQ(R10,$R$9:$R$48,0),"")</f>
        <v>2</v>
      </c>
      <c r="P10" s="24" t="str">
        <f t="shared" si="4"/>
        <v>OS MUSICOS "SEM NOME"</v>
      </c>
      <c r="Q10" s="24" t="str">
        <f>IF($K10="","",VLOOKUP(P10,LISTAS!$F$5:$G$304,2,0))</f>
        <v>ESCOLA STAGIUM</v>
      </c>
      <c r="R10" s="38">
        <f t="shared" ref="R10:R48" si="7">IF($K10="","",VLOOKUP(L10,$G$9:$J$48,4,0))</f>
        <v>33.25</v>
      </c>
      <c r="S10" s="25">
        <f t="shared" ref="S10:S48" si="8">IF($O10="","",IF($O10=1,400,IF($O10=2,340,IF($O10=3,300,IF($O10=4,280,IF($O10=5,270,IF($O10=6,260,IF($O10=7,250,IF($O10=8,240,IF($O10=9,200,IF($O10=10,200,IF($O10=11,200,IF($O10=12,200,IF($O10=13,200,IF($O10=14,200,IF($O10=15,200,IF($O10=16,200,IF($O10&gt;16,"",""))))))))))))))))))</f>
        <v>340</v>
      </c>
      <c r="T10" s="25">
        <f t="shared" si="5"/>
        <v>340</v>
      </c>
    </row>
    <row r="11" spans="1:20" s="5" customFormat="1" ht="18.75" customHeight="1" x14ac:dyDescent="0.3">
      <c r="B11" s="26" t="s">
        <v>52</v>
      </c>
      <c r="C11" s="22" t="str">
        <f>IF(B11="","",VLOOKUP(B11,LISTAS!$F$5:$I$304,2,0))</f>
        <v>IEBURIX</v>
      </c>
      <c r="D11" s="22" t="str">
        <f>IF(B11="","",VLOOKUP(B11,LISTAS!$F$5:$I$304,4,0))</f>
        <v>SUB 14</v>
      </c>
      <c r="E11" s="37">
        <v>39.5</v>
      </c>
      <c r="G11" s="50">
        <f t="shared" ref="G11:G48" si="9">IF(E11="","",E11+(ROW(E11)/1000))</f>
        <v>39.511000000000003</v>
      </c>
      <c r="H11" s="34" t="str">
        <f t="shared" si="0"/>
        <v>PINOQUIO</v>
      </c>
      <c r="I11" s="34" t="str">
        <f t="shared" si="1"/>
        <v>IEBURIX</v>
      </c>
      <c r="J11" s="50">
        <f t="shared" si="2"/>
        <v>39.5</v>
      </c>
      <c r="K11" s="50">
        <f>G11</f>
        <v>39.511000000000003</v>
      </c>
      <c r="L11" s="50">
        <f t="shared" si="6"/>
        <v>31.26</v>
      </c>
      <c r="M11" s="51">
        <v>3</v>
      </c>
      <c r="N11" s="28"/>
      <c r="O11" s="49">
        <f>IF(R11&lt;&gt;"",_xlfn.RANK.EQ(R11,$R$9:$R$48,0),"")</f>
        <v>3</v>
      </c>
      <c r="P11" s="24" t="str">
        <f t="shared" si="4"/>
        <v>PODE-PODE-PODE</v>
      </c>
      <c r="Q11" s="24" t="str">
        <f>IF($K11="","",VLOOKUP(P11,LISTAS!$F$5:$G$304,2,0))</f>
        <v xml:space="preserve">LICEU JARDIM </v>
      </c>
      <c r="R11" s="38">
        <f t="shared" si="7"/>
        <v>31.25</v>
      </c>
      <c r="S11" s="25">
        <f t="shared" si="8"/>
        <v>300</v>
      </c>
      <c r="T11" s="25">
        <f t="shared" si="5"/>
        <v>300</v>
      </c>
    </row>
    <row r="12" spans="1:20" s="5" customFormat="1" ht="18.75" customHeight="1" x14ac:dyDescent="0.3">
      <c r="B12" s="26" t="s">
        <v>53</v>
      </c>
      <c r="C12" s="22" t="str">
        <f>IF(B12="","",VLOOKUP(B12,LISTAS!$F$5:$I$304,2,0))</f>
        <v>ARBOS SÃO CAETANO DO SUL</v>
      </c>
      <c r="D12" s="22" t="str">
        <f>IF(B12="","",VLOOKUP(B12,LISTAS!$F$5:$I$304,4,0))</f>
        <v>SUB 14</v>
      </c>
      <c r="E12" s="37">
        <v>25.5</v>
      </c>
      <c r="G12" s="50">
        <f t="shared" si="9"/>
        <v>25.512</v>
      </c>
      <c r="H12" s="34" t="str">
        <f t="shared" si="0"/>
        <v>O SEGREDO</v>
      </c>
      <c r="I12" s="34" t="str">
        <f t="shared" si="1"/>
        <v>ARBOS SÃO CAETANO DO SUL</v>
      </c>
      <c r="J12" s="50">
        <f t="shared" si="2"/>
        <v>25.5</v>
      </c>
      <c r="K12" s="50">
        <f t="shared" si="3"/>
        <v>25.512</v>
      </c>
      <c r="L12" s="50">
        <f t="shared" si="6"/>
        <v>25.512</v>
      </c>
      <c r="M12" s="51">
        <v>4</v>
      </c>
      <c r="N12" s="28"/>
      <c r="O12" s="49">
        <f>IF(R12&lt;&gt;"",_xlfn.RANK.EQ(R12,$R$9:$R$48,0),"")</f>
        <v>4</v>
      </c>
      <c r="P12" s="24" t="str">
        <f t="shared" si="4"/>
        <v>O SEGREDO</v>
      </c>
      <c r="Q12" s="24" t="str">
        <f>IF($K12="","",VLOOKUP(P12,LISTAS!$F$5:$G$304,2,0))</f>
        <v>ARBOS SÃO CAETANO DO SUL</v>
      </c>
      <c r="R12" s="38">
        <f t="shared" si="7"/>
        <v>25.5</v>
      </c>
      <c r="S12" s="25">
        <f t="shared" si="8"/>
        <v>280</v>
      </c>
      <c r="T12" s="25">
        <f t="shared" si="5"/>
        <v>280</v>
      </c>
    </row>
    <row r="13" spans="1:20" s="5" customFormat="1" ht="18.75" customHeight="1" x14ac:dyDescent="0.3">
      <c r="B13" s="26"/>
      <c r="C13" s="22" t="str">
        <f>IF(B13="","",VLOOKUP(B13,LISTAS!$F$5:$I$304,2,0))</f>
        <v/>
      </c>
      <c r="D13" s="22" t="str">
        <f>IF(B13="","",VLOOKUP(B13,LISTAS!$F$5:$I$304,4,0))</f>
        <v/>
      </c>
      <c r="E13" s="37"/>
      <c r="G13" s="50" t="str">
        <f t="shared" si="9"/>
        <v/>
      </c>
      <c r="H13" s="34" t="str">
        <f t="shared" si="0"/>
        <v/>
      </c>
      <c r="I13" s="34" t="str">
        <f t="shared" si="1"/>
        <v/>
      </c>
      <c r="J13" s="50" t="str">
        <f t="shared" si="2"/>
        <v/>
      </c>
      <c r="K13" s="50" t="str">
        <f t="shared" si="3"/>
        <v/>
      </c>
      <c r="L13" s="50" t="str">
        <f t="shared" si="6"/>
        <v/>
      </c>
      <c r="M13" s="51">
        <v>5</v>
      </c>
      <c r="N13" s="28"/>
      <c r="O13" s="49" t="str">
        <f>IF(R13&lt;&gt;"",_xlfn.RANK.EQ(R13,$R$9:$R$48,0),"")</f>
        <v/>
      </c>
      <c r="P13" s="24" t="str">
        <f t="shared" si="4"/>
        <v/>
      </c>
      <c r="Q13" s="24" t="str">
        <f>IF($K13="","",VLOOKUP(P13,LISTAS!$F$5:$G$304,2,0))</f>
        <v/>
      </c>
      <c r="R13" s="38" t="str">
        <f t="shared" si="7"/>
        <v/>
      </c>
      <c r="S13" s="25" t="str">
        <f t="shared" si="8"/>
        <v/>
      </c>
      <c r="T13" s="25" t="str">
        <f t="shared" si="5"/>
        <v/>
      </c>
    </row>
    <row r="14" spans="1:20" s="5" customFormat="1" ht="18.75" customHeight="1" x14ac:dyDescent="0.3">
      <c r="B14" s="26"/>
      <c r="C14" s="22" t="str">
        <f>IF(B14="","",VLOOKUP(B14,LISTAS!$F$5:$I$304,2,0))</f>
        <v/>
      </c>
      <c r="D14" s="22" t="str">
        <f>IF(B14="","",VLOOKUP(B14,LISTAS!$F$5:$I$304,4,0))</f>
        <v/>
      </c>
      <c r="E14" s="37"/>
      <c r="G14" s="50" t="str">
        <f t="shared" si="9"/>
        <v/>
      </c>
      <c r="H14" s="34" t="str">
        <f t="shared" si="0"/>
        <v/>
      </c>
      <c r="I14" s="34" t="str">
        <f t="shared" si="1"/>
        <v/>
      </c>
      <c r="J14" s="50" t="str">
        <f t="shared" si="2"/>
        <v/>
      </c>
      <c r="K14" s="50" t="str">
        <f t="shared" si="3"/>
        <v/>
      </c>
      <c r="L14" s="50" t="str">
        <f t="shared" si="6"/>
        <v/>
      </c>
      <c r="M14" s="51">
        <v>6</v>
      </c>
      <c r="N14" s="28"/>
      <c r="O14" s="49" t="str">
        <f t="shared" ref="O14:O48" si="10">IF(R14&lt;&gt;"",_xlfn.RANK.EQ(R14,$R$9:$R$48,0),"")</f>
        <v/>
      </c>
      <c r="P14" s="24" t="str">
        <f t="shared" si="4"/>
        <v/>
      </c>
      <c r="Q14" s="24" t="str">
        <f>IF($K14="","",VLOOKUP(P14,LISTAS!$F$5:$G$304,2,0))</f>
        <v/>
      </c>
      <c r="R14" s="38" t="str">
        <f t="shared" si="7"/>
        <v/>
      </c>
      <c r="S14" s="25" t="str">
        <f t="shared" si="8"/>
        <v/>
      </c>
      <c r="T14" s="25" t="str">
        <f t="shared" si="5"/>
        <v/>
      </c>
    </row>
    <row r="15" spans="1:20" s="5" customFormat="1" ht="18.75" customHeight="1" x14ac:dyDescent="0.3">
      <c r="B15" s="26"/>
      <c r="C15" s="22" t="str">
        <f>IF(B15="","",VLOOKUP(B15,LISTAS!$F$5:$I$304,2,0))</f>
        <v/>
      </c>
      <c r="D15" s="22" t="str">
        <f>IF(B15="","",VLOOKUP(B15,LISTAS!$F$5:$I$304,4,0))</f>
        <v/>
      </c>
      <c r="E15" s="37"/>
      <c r="G15" s="50" t="str">
        <f t="shared" si="9"/>
        <v/>
      </c>
      <c r="H15" s="34" t="str">
        <f t="shared" si="0"/>
        <v/>
      </c>
      <c r="I15" s="34" t="str">
        <f t="shared" si="1"/>
        <v/>
      </c>
      <c r="J15" s="50" t="str">
        <f t="shared" si="2"/>
        <v/>
      </c>
      <c r="K15" s="50" t="str">
        <f t="shared" si="3"/>
        <v/>
      </c>
      <c r="L15" s="50" t="str">
        <f t="shared" si="6"/>
        <v/>
      </c>
      <c r="M15" s="51">
        <v>7</v>
      </c>
      <c r="N15" s="28"/>
      <c r="O15" s="49" t="str">
        <f t="shared" si="10"/>
        <v/>
      </c>
      <c r="P15" s="24" t="str">
        <f t="shared" si="4"/>
        <v/>
      </c>
      <c r="Q15" s="24" t="str">
        <f>IF($K15="","",VLOOKUP(P15,LISTAS!$F$5:$G$304,2,0))</f>
        <v/>
      </c>
      <c r="R15" s="38" t="str">
        <f t="shared" si="7"/>
        <v/>
      </c>
      <c r="S15" s="25" t="str">
        <f t="shared" si="8"/>
        <v/>
      </c>
      <c r="T15" s="25" t="str">
        <f t="shared" si="5"/>
        <v/>
      </c>
    </row>
    <row r="16" spans="1:20" s="5" customFormat="1" ht="18.75" customHeight="1" x14ac:dyDescent="0.3">
      <c r="B16" s="26"/>
      <c r="C16" s="22" t="str">
        <f>IF(B16="","",VLOOKUP(B16,LISTAS!$F$5:$I$304,2,0))</f>
        <v/>
      </c>
      <c r="D16" s="22" t="str">
        <f>IF(B16="","",VLOOKUP(B16,LISTAS!$F$5:$I$304,4,0))</f>
        <v/>
      </c>
      <c r="E16" s="37" t="s">
        <v>37</v>
      </c>
      <c r="G16" s="50" t="str">
        <f t="shared" si="9"/>
        <v/>
      </c>
      <c r="H16" s="34" t="str">
        <f t="shared" si="0"/>
        <v/>
      </c>
      <c r="I16" s="34" t="str">
        <f t="shared" si="1"/>
        <v/>
      </c>
      <c r="J16" s="50" t="str">
        <f t="shared" si="2"/>
        <v/>
      </c>
      <c r="K16" s="50" t="str">
        <f t="shared" si="3"/>
        <v/>
      </c>
      <c r="L16" s="50" t="str">
        <f t="shared" si="6"/>
        <v/>
      </c>
      <c r="M16" s="51">
        <v>8</v>
      </c>
      <c r="N16" s="28"/>
      <c r="O16" s="49" t="str">
        <f t="shared" si="10"/>
        <v/>
      </c>
      <c r="P16" s="24" t="str">
        <f t="shared" si="4"/>
        <v/>
      </c>
      <c r="Q16" s="24" t="str">
        <f>IF($K16="","",VLOOKUP(P16,LISTAS!$F$5:$G$304,2,0))</f>
        <v/>
      </c>
      <c r="R16" s="38" t="str">
        <f t="shared" si="7"/>
        <v/>
      </c>
      <c r="S16" s="25" t="str">
        <f t="shared" si="8"/>
        <v/>
      </c>
      <c r="T16" s="25" t="str">
        <f t="shared" si="5"/>
        <v/>
      </c>
    </row>
    <row r="17" spans="2:20" s="5" customFormat="1" ht="18.75" customHeight="1" x14ac:dyDescent="0.3">
      <c r="B17" s="26"/>
      <c r="C17" s="22" t="str">
        <f>IF(B17="","",VLOOKUP(B17,LISTAS!$F$5:$I$304,2,0))</f>
        <v/>
      </c>
      <c r="D17" s="22" t="str">
        <f>IF(B17="","",VLOOKUP(B17,LISTAS!$F$5:$I$304,4,0))</f>
        <v/>
      </c>
      <c r="E17" s="37" t="s">
        <v>37</v>
      </c>
      <c r="G17" s="50" t="str">
        <f t="shared" si="9"/>
        <v/>
      </c>
      <c r="H17" s="34" t="str">
        <f t="shared" si="0"/>
        <v/>
      </c>
      <c r="I17" s="34" t="str">
        <f t="shared" si="1"/>
        <v/>
      </c>
      <c r="J17" s="50" t="str">
        <f t="shared" si="2"/>
        <v/>
      </c>
      <c r="K17" s="50" t="str">
        <f t="shared" si="3"/>
        <v/>
      </c>
      <c r="L17" s="50" t="str">
        <f t="shared" si="6"/>
        <v/>
      </c>
      <c r="M17" s="51">
        <v>9</v>
      </c>
      <c r="N17" s="28"/>
      <c r="O17" s="49" t="str">
        <f t="shared" si="10"/>
        <v/>
      </c>
      <c r="P17" s="24" t="str">
        <f t="shared" si="4"/>
        <v/>
      </c>
      <c r="Q17" s="24" t="str">
        <f>IF($K17="","",VLOOKUP(P17,LISTAS!$F$5:$G$304,2,0))</f>
        <v/>
      </c>
      <c r="R17" s="38" t="str">
        <f t="shared" si="7"/>
        <v/>
      </c>
      <c r="S17" s="25" t="str">
        <f t="shared" si="8"/>
        <v/>
      </c>
      <c r="T17" s="25" t="str">
        <f t="shared" si="5"/>
        <v/>
      </c>
    </row>
    <row r="18" spans="2:20" s="5" customFormat="1" ht="18.75" customHeight="1" x14ac:dyDescent="0.3">
      <c r="B18" s="26"/>
      <c r="C18" s="22" t="str">
        <f>IF(B18="","",VLOOKUP(B18,LISTAS!$F$5:$I$304,2,0))</f>
        <v/>
      </c>
      <c r="D18" s="22" t="str">
        <f>IF(B18="","",VLOOKUP(B18,LISTAS!$F$5:$I$304,4,0))</f>
        <v/>
      </c>
      <c r="E18" s="37" t="s">
        <v>37</v>
      </c>
      <c r="G18" s="50" t="str">
        <f t="shared" si="9"/>
        <v/>
      </c>
      <c r="H18" s="34" t="str">
        <f t="shared" si="0"/>
        <v/>
      </c>
      <c r="I18" s="34" t="str">
        <f t="shared" si="1"/>
        <v/>
      </c>
      <c r="J18" s="50" t="str">
        <f t="shared" si="2"/>
        <v/>
      </c>
      <c r="K18" s="50" t="str">
        <f t="shared" si="3"/>
        <v/>
      </c>
      <c r="L18" s="50" t="str">
        <f t="shared" si="6"/>
        <v/>
      </c>
      <c r="M18" s="51">
        <v>10</v>
      </c>
      <c r="N18" s="28"/>
      <c r="O18" s="49" t="str">
        <f t="shared" si="10"/>
        <v/>
      </c>
      <c r="P18" s="24" t="str">
        <f t="shared" si="4"/>
        <v/>
      </c>
      <c r="Q18" s="24" t="str">
        <f>IF($K18="","",VLOOKUP(P18,LISTAS!$F$5:$G$304,2,0))</f>
        <v/>
      </c>
      <c r="R18" s="38" t="str">
        <f t="shared" si="7"/>
        <v/>
      </c>
      <c r="S18" s="25" t="str">
        <f t="shared" si="8"/>
        <v/>
      </c>
      <c r="T18" s="25" t="str">
        <f t="shared" si="5"/>
        <v/>
      </c>
    </row>
    <row r="19" spans="2:20" s="5" customFormat="1" ht="18.75" customHeight="1" x14ac:dyDescent="0.3">
      <c r="B19" s="26"/>
      <c r="C19" s="22" t="str">
        <f>IF(B19="","",VLOOKUP(B19,LISTAS!$F$5:$I$304,2,0))</f>
        <v/>
      </c>
      <c r="D19" s="22" t="str">
        <f>IF(B19="","",VLOOKUP(B19,LISTAS!$F$5:$I$304,4,0))</f>
        <v/>
      </c>
      <c r="E19" s="37" t="s">
        <v>37</v>
      </c>
      <c r="G19" s="50" t="str">
        <f t="shared" si="9"/>
        <v/>
      </c>
      <c r="H19" s="34" t="str">
        <f t="shared" si="0"/>
        <v/>
      </c>
      <c r="I19" s="34" t="str">
        <f t="shared" si="1"/>
        <v/>
      </c>
      <c r="J19" s="50" t="str">
        <f t="shared" si="2"/>
        <v/>
      </c>
      <c r="K19" s="50" t="str">
        <f t="shared" si="3"/>
        <v/>
      </c>
      <c r="L19" s="50" t="str">
        <f t="shared" si="6"/>
        <v/>
      </c>
      <c r="M19" s="51">
        <v>11</v>
      </c>
      <c r="N19" s="28"/>
      <c r="O19" s="49" t="str">
        <f t="shared" si="10"/>
        <v/>
      </c>
      <c r="P19" s="24" t="str">
        <f t="shared" si="4"/>
        <v/>
      </c>
      <c r="Q19" s="24" t="str">
        <f>IF($K19="","",VLOOKUP(P19,LISTAS!$F$5:$G$304,2,0))</f>
        <v/>
      </c>
      <c r="R19" s="38" t="str">
        <f t="shared" si="7"/>
        <v/>
      </c>
      <c r="S19" s="25" t="str">
        <f t="shared" si="8"/>
        <v/>
      </c>
      <c r="T19" s="25" t="str">
        <f t="shared" si="5"/>
        <v/>
      </c>
    </row>
    <row r="20" spans="2:20" s="5" customFormat="1" ht="18.75" customHeight="1" x14ac:dyDescent="0.3">
      <c r="B20" s="26"/>
      <c r="C20" s="22" t="str">
        <f>IF(B20="","",VLOOKUP(B20,LISTAS!$F$5:$I$304,2,0))</f>
        <v/>
      </c>
      <c r="D20" s="22" t="str">
        <f>IF(B20="","",VLOOKUP(B20,LISTAS!$F$5:$I$304,4,0))</f>
        <v/>
      </c>
      <c r="E20" s="37" t="s">
        <v>37</v>
      </c>
      <c r="G20" s="50" t="str">
        <f t="shared" si="9"/>
        <v/>
      </c>
      <c r="H20" s="34" t="str">
        <f t="shared" si="0"/>
        <v/>
      </c>
      <c r="I20" s="34" t="str">
        <f t="shared" si="1"/>
        <v/>
      </c>
      <c r="J20" s="50" t="str">
        <f t="shared" si="2"/>
        <v/>
      </c>
      <c r="K20" s="50" t="str">
        <f t="shared" si="3"/>
        <v/>
      </c>
      <c r="L20" s="50" t="str">
        <f t="shared" si="6"/>
        <v/>
      </c>
      <c r="M20" s="51">
        <v>12</v>
      </c>
      <c r="N20" s="28"/>
      <c r="O20" s="49" t="str">
        <f t="shared" si="10"/>
        <v/>
      </c>
      <c r="P20" s="24" t="str">
        <f t="shared" si="4"/>
        <v/>
      </c>
      <c r="Q20" s="24" t="str">
        <f>IF($K20="","",VLOOKUP(P20,LISTAS!$F$5:$G$304,2,0))</f>
        <v/>
      </c>
      <c r="R20" s="38" t="str">
        <f t="shared" si="7"/>
        <v/>
      </c>
      <c r="S20" s="25" t="str">
        <f t="shared" si="8"/>
        <v/>
      </c>
      <c r="T20" s="25" t="str">
        <f t="shared" si="5"/>
        <v/>
      </c>
    </row>
    <row r="21" spans="2:20" s="5" customFormat="1" ht="18.75" customHeight="1" x14ac:dyDescent="0.3">
      <c r="B21" s="26"/>
      <c r="C21" s="22" t="str">
        <f>IF(B21="","",VLOOKUP(B21,LISTAS!$F$5:$I$304,2,0))</f>
        <v/>
      </c>
      <c r="D21" s="22" t="str">
        <f>IF(B21="","",VLOOKUP(B21,LISTAS!$F$5:$I$304,4,0))</f>
        <v/>
      </c>
      <c r="E21" s="37" t="s">
        <v>37</v>
      </c>
      <c r="G21" s="50" t="str">
        <f t="shared" si="9"/>
        <v/>
      </c>
      <c r="H21" s="34" t="str">
        <f t="shared" si="0"/>
        <v/>
      </c>
      <c r="I21" s="34" t="str">
        <f t="shared" si="1"/>
        <v/>
      </c>
      <c r="J21" s="50" t="str">
        <f t="shared" si="2"/>
        <v/>
      </c>
      <c r="K21" s="50" t="str">
        <f t="shared" si="3"/>
        <v/>
      </c>
      <c r="L21" s="50" t="str">
        <f t="shared" si="6"/>
        <v/>
      </c>
      <c r="M21" s="51">
        <v>13</v>
      </c>
      <c r="N21" s="28"/>
      <c r="O21" s="49" t="str">
        <f t="shared" si="10"/>
        <v/>
      </c>
      <c r="P21" s="24" t="str">
        <f t="shared" si="4"/>
        <v/>
      </c>
      <c r="Q21" s="24" t="str">
        <f>IF($K21="","",VLOOKUP(P21,LISTAS!$F$5:$G$304,2,0))</f>
        <v/>
      </c>
      <c r="R21" s="38" t="str">
        <f t="shared" si="7"/>
        <v/>
      </c>
      <c r="S21" s="25" t="str">
        <f t="shared" si="8"/>
        <v/>
      </c>
      <c r="T21" s="25" t="str">
        <f t="shared" si="5"/>
        <v/>
      </c>
    </row>
    <row r="22" spans="2:20" s="5" customFormat="1" ht="18.75" customHeight="1" x14ac:dyDescent="0.3">
      <c r="B22" s="26"/>
      <c r="C22" s="22" t="str">
        <f>IF(B22="","",VLOOKUP(B22,LISTAS!$F$5:$I$304,2,0))</f>
        <v/>
      </c>
      <c r="D22" s="22" t="str">
        <f>IF(B22="","",VLOOKUP(B22,LISTAS!$F$5:$I$304,4,0))</f>
        <v/>
      </c>
      <c r="E22" s="37" t="s">
        <v>37</v>
      </c>
      <c r="G22" s="50" t="str">
        <f t="shared" si="9"/>
        <v/>
      </c>
      <c r="H22" s="34" t="str">
        <f t="shared" si="0"/>
        <v/>
      </c>
      <c r="I22" s="34" t="str">
        <f t="shared" si="1"/>
        <v/>
      </c>
      <c r="J22" s="50" t="str">
        <f t="shared" si="2"/>
        <v/>
      </c>
      <c r="K22" s="50" t="str">
        <f t="shared" si="3"/>
        <v/>
      </c>
      <c r="L22" s="50" t="str">
        <f t="shared" si="6"/>
        <v/>
      </c>
      <c r="M22" s="51">
        <v>14</v>
      </c>
      <c r="N22" s="28"/>
      <c r="O22" s="49" t="str">
        <f t="shared" si="10"/>
        <v/>
      </c>
      <c r="P22" s="24" t="str">
        <f t="shared" si="4"/>
        <v/>
      </c>
      <c r="Q22" s="24" t="str">
        <f>IF($K22="","",VLOOKUP(P22,LISTAS!$F$5:$G$304,2,0))</f>
        <v/>
      </c>
      <c r="R22" s="38" t="str">
        <f t="shared" si="7"/>
        <v/>
      </c>
      <c r="S22" s="25" t="str">
        <f t="shared" si="8"/>
        <v/>
      </c>
      <c r="T22" s="25" t="str">
        <f t="shared" si="5"/>
        <v/>
      </c>
    </row>
    <row r="23" spans="2:20" s="5" customFormat="1" ht="18.75" customHeight="1" x14ac:dyDescent="0.3">
      <c r="B23" s="26"/>
      <c r="C23" s="22" t="str">
        <f>IF(B23="","",VLOOKUP(B23,LISTAS!$F$5:$I$304,2,0))</f>
        <v/>
      </c>
      <c r="D23" s="22" t="str">
        <f>IF(B23="","",VLOOKUP(B23,LISTAS!$F$5:$I$304,4,0))</f>
        <v/>
      </c>
      <c r="E23" s="37" t="s">
        <v>37</v>
      </c>
      <c r="G23" s="50" t="str">
        <f t="shared" si="9"/>
        <v/>
      </c>
      <c r="H23" s="34" t="str">
        <f t="shared" si="0"/>
        <v/>
      </c>
      <c r="I23" s="34" t="str">
        <f t="shared" si="1"/>
        <v/>
      </c>
      <c r="J23" s="50" t="str">
        <f t="shared" si="2"/>
        <v/>
      </c>
      <c r="K23" s="50" t="str">
        <f t="shared" si="3"/>
        <v/>
      </c>
      <c r="L23" s="50" t="str">
        <f t="shared" si="6"/>
        <v/>
      </c>
      <c r="M23" s="51">
        <v>15</v>
      </c>
      <c r="N23" s="28"/>
      <c r="O23" s="49" t="str">
        <f t="shared" si="10"/>
        <v/>
      </c>
      <c r="P23" s="24" t="str">
        <f t="shared" si="4"/>
        <v/>
      </c>
      <c r="Q23" s="24" t="str">
        <f>IF($K23="","",VLOOKUP(P23,LISTAS!$F$5:$G$304,2,0))</f>
        <v/>
      </c>
      <c r="R23" s="38" t="str">
        <f t="shared" si="7"/>
        <v/>
      </c>
      <c r="S23" s="25" t="str">
        <f t="shared" si="8"/>
        <v/>
      </c>
      <c r="T23" s="25" t="str">
        <f t="shared" si="5"/>
        <v/>
      </c>
    </row>
    <row r="24" spans="2:20" s="5" customFormat="1" ht="18.75" customHeight="1" x14ac:dyDescent="0.3">
      <c r="B24" s="26"/>
      <c r="C24" s="22" t="str">
        <f>IF(B24="","",VLOOKUP(B24,LISTAS!$F$5:$I$304,2,0))</f>
        <v/>
      </c>
      <c r="D24" s="22" t="str">
        <f>IF(B24="","",VLOOKUP(B24,LISTAS!$F$5:$I$304,4,0))</f>
        <v/>
      </c>
      <c r="E24" s="37" t="s">
        <v>37</v>
      </c>
      <c r="G24" s="50" t="str">
        <f t="shared" si="9"/>
        <v/>
      </c>
      <c r="H24" s="34" t="str">
        <f t="shared" si="0"/>
        <v/>
      </c>
      <c r="I24" s="34" t="str">
        <f t="shared" si="1"/>
        <v/>
      </c>
      <c r="J24" s="50" t="str">
        <f t="shared" si="2"/>
        <v/>
      </c>
      <c r="K24" s="50" t="str">
        <f t="shared" si="3"/>
        <v/>
      </c>
      <c r="L24" s="50" t="str">
        <f t="shared" si="6"/>
        <v/>
      </c>
      <c r="M24" s="51">
        <v>16</v>
      </c>
      <c r="N24" s="28"/>
      <c r="O24" s="49" t="str">
        <f t="shared" si="10"/>
        <v/>
      </c>
      <c r="P24" s="24" t="str">
        <f t="shared" si="4"/>
        <v/>
      </c>
      <c r="Q24" s="24" t="str">
        <f>IF($K24="","",VLOOKUP(P24,LISTAS!$F$5:$G$304,2,0))</f>
        <v/>
      </c>
      <c r="R24" s="38" t="str">
        <f t="shared" si="7"/>
        <v/>
      </c>
      <c r="S24" s="25" t="str">
        <f t="shared" si="8"/>
        <v/>
      </c>
      <c r="T24" s="25" t="str">
        <f t="shared" si="5"/>
        <v/>
      </c>
    </row>
    <row r="25" spans="2:20" s="5" customFormat="1" ht="18.75" customHeight="1" x14ac:dyDescent="0.3">
      <c r="B25" s="26"/>
      <c r="C25" s="22" t="str">
        <f>IF(B25="","",VLOOKUP(B25,LISTAS!$F$5:$I$304,2,0))</f>
        <v/>
      </c>
      <c r="D25" s="22" t="str">
        <f>IF(B25="","",VLOOKUP(B25,LISTAS!$F$5:$I$304,4,0))</f>
        <v/>
      </c>
      <c r="E25" s="37" t="s">
        <v>37</v>
      </c>
      <c r="G25" s="50" t="str">
        <f t="shared" si="9"/>
        <v/>
      </c>
      <c r="H25" s="34" t="str">
        <f t="shared" si="0"/>
        <v/>
      </c>
      <c r="I25" s="34" t="str">
        <f t="shared" si="1"/>
        <v/>
      </c>
      <c r="J25" s="50" t="str">
        <f t="shared" si="2"/>
        <v/>
      </c>
      <c r="K25" s="50" t="str">
        <f t="shared" si="3"/>
        <v/>
      </c>
      <c r="L25" s="50" t="str">
        <f t="shared" si="6"/>
        <v/>
      </c>
      <c r="M25" s="51">
        <v>17</v>
      </c>
      <c r="N25" s="28"/>
      <c r="O25" s="49" t="str">
        <f t="shared" si="10"/>
        <v/>
      </c>
      <c r="P25" s="24" t="str">
        <f t="shared" si="4"/>
        <v/>
      </c>
      <c r="Q25" s="24" t="str">
        <f>IF($K25="","",VLOOKUP(P25,LISTAS!$F$5:$G$304,2,0))</f>
        <v/>
      </c>
      <c r="R25" s="38" t="str">
        <f t="shared" si="7"/>
        <v/>
      </c>
      <c r="S25" s="25" t="str">
        <f t="shared" si="8"/>
        <v/>
      </c>
      <c r="T25" s="25" t="str">
        <f t="shared" si="5"/>
        <v/>
      </c>
    </row>
    <row r="26" spans="2:20" s="5" customFormat="1" ht="18.75" customHeight="1" x14ac:dyDescent="0.3">
      <c r="B26" s="26"/>
      <c r="C26" s="22" t="str">
        <f>IF(B26="","",VLOOKUP(B26,LISTAS!$F$5:$I$304,2,0))</f>
        <v/>
      </c>
      <c r="D26" s="22" t="str">
        <f>IF(B26="","",VLOOKUP(B26,LISTAS!$F$5:$I$304,4,0))</f>
        <v/>
      </c>
      <c r="E26" s="37" t="s">
        <v>37</v>
      </c>
      <c r="G26" s="50" t="str">
        <f t="shared" si="9"/>
        <v/>
      </c>
      <c r="H26" s="34" t="str">
        <f t="shared" si="0"/>
        <v/>
      </c>
      <c r="I26" s="34" t="str">
        <f t="shared" si="1"/>
        <v/>
      </c>
      <c r="J26" s="50" t="str">
        <f t="shared" si="2"/>
        <v/>
      </c>
      <c r="K26" s="50" t="str">
        <f t="shared" si="3"/>
        <v/>
      </c>
      <c r="L26" s="50" t="str">
        <f t="shared" si="6"/>
        <v/>
      </c>
      <c r="M26" s="51">
        <v>18</v>
      </c>
      <c r="N26" s="28"/>
      <c r="O26" s="49" t="str">
        <f t="shared" si="10"/>
        <v/>
      </c>
      <c r="P26" s="24" t="str">
        <f t="shared" si="4"/>
        <v/>
      </c>
      <c r="Q26" s="24" t="str">
        <f>IF($K26="","",VLOOKUP(P26,LISTAS!$F$5:$G$304,2,0))</f>
        <v/>
      </c>
      <c r="R26" s="38" t="str">
        <f t="shared" si="7"/>
        <v/>
      </c>
      <c r="S26" s="25" t="str">
        <f t="shared" si="8"/>
        <v/>
      </c>
      <c r="T26" s="25" t="str">
        <f t="shared" si="5"/>
        <v/>
      </c>
    </row>
    <row r="27" spans="2:20" s="5" customFormat="1" ht="18.75" customHeight="1" x14ac:dyDescent="0.3">
      <c r="B27" s="26"/>
      <c r="C27" s="22" t="str">
        <f>IF(B27="","",VLOOKUP(B27,LISTAS!$F$5:$I$304,2,0))</f>
        <v/>
      </c>
      <c r="D27" s="22" t="str">
        <f>IF(B27="","",VLOOKUP(B27,LISTAS!$F$5:$I$304,4,0))</f>
        <v/>
      </c>
      <c r="E27" s="37" t="s">
        <v>37</v>
      </c>
      <c r="G27" s="50" t="str">
        <f t="shared" si="9"/>
        <v/>
      </c>
      <c r="H27" s="34" t="str">
        <f t="shared" si="0"/>
        <v/>
      </c>
      <c r="I27" s="34" t="str">
        <f t="shared" si="1"/>
        <v/>
      </c>
      <c r="J27" s="50" t="str">
        <f t="shared" si="2"/>
        <v/>
      </c>
      <c r="K27" s="50" t="str">
        <f t="shared" si="3"/>
        <v/>
      </c>
      <c r="L27" s="50" t="str">
        <f t="shared" si="6"/>
        <v/>
      </c>
      <c r="M27" s="51">
        <v>19</v>
      </c>
      <c r="N27" s="28"/>
      <c r="O27" s="49" t="str">
        <f t="shared" si="10"/>
        <v/>
      </c>
      <c r="P27" s="24" t="str">
        <f t="shared" si="4"/>
        <v/>
      </c>
      <c r="Q27" s="24" t="str">
        <f>IF($K27="","",VLOOKUP(P27,LISTAS!$F$5:$G$304,2,0))</f>
        <v/>
      </c>
      <c r="R27" s="38" t="str">
        <f t="shared" si="7"/>
        <v/>
      </c>
      <c r="S27" s="25" t="str">
        <f t="shared" si="8"/>
        <v/>
      </c>
      <c r="T27" s="25" t="str">
        <f t="shared" si="5"/>
        <v/>
      </c>
    </row>
    <row r="28" spans="2:20" s="5" customFormat="1" ht="18.75" customHeight="1" x14ac:dyDescent="0.3">
      <c r="B28" s="26"/>
      <c r="C28" s="22" t="str">
        <f>IF(B28="","",VLOOKUP(B28,LISTAS!$F$5:$I$304,2,0))</f>
        <v/>
      </c>
      <c r="D28" s="22" t="str">
        <f>IF(B28="","",VLOOKUP(B28,LISTAS!$F$5:$I$304,4,0))</f>
        <v/>
      </c>
      <c r="E28" s="37" t="s">
        <v>37</v>
      </c>
      <c r="G28" s="50" t="str">
        <f t="shared" si="9"/>
        <v/>
      </c>
      <c r="H28" s="34" t="str">
        <f t="shared" si="0"/>
        <v/>
      </c>
      <c r="I28" s="34" t="str">
        <f t="shared" si="1"/>
        <v/>
      </c>
      <c r="J28" s="50" t="str">
        <f t="shared" si="2"/>
        <v/>
      </c>
      <c r="K28" s="50" t="str">
        <f t="shared" si="3"/>
        <v/>
      </c>
      <c r="L28" s="50" t="str">
        <f t="shared" si="6"/>
        <v/>
      </c>
      <c r="M28" s="51">
        <v>20</v>
      </c>
      <c r="N28" s="28"/>
      <c r="O28" s="49" t="str">
        <f t="shared" si="10"/>
        <v/>
      </c>
      <c r="P28" s="24" t="str">
        <f t="shared" si="4"/>
        <v/>
      </c>
      <c r="Q28" s="24" t="str">
        <f>IF($K28="","",VLOOKUP(P28,LISTAS!$F$5:$G$304,2,0))</f>
        <v/>
      </c>
      <c r="R28" s="38" t="str">
        <f t="shared" si="7"/>
        <v/>
      </c>
      <c r="S28" s="25" t="str">
        <f t="shared" si="8"/>
        <v/>
      </c>
      <c r="T28" s="25" t="str">
        <f t="shared" si="5"/>
        <v/>
      </c>
    </row>
    <row r="29" spans="2:20" ht="16.5" x14ac:dyDescent="0.3">
      <c r="B29" s="26"/>
      <c r="C29" s="22" t="str">
        <f>IF(B29="","",VLOOKUP(B29,LISTAS!$F$5:$I$304,2,0))</f>
        <v/>
      </c>
      <c r="D29" s="22" t="str">
        <f>IF(B29="","",VLOOKUP(B29,LISTAS!$F$5:$I$304,4,0))</f>
        <v/>
      </c>
      <c r="E29" s="37" t="s">
        <v>37</v>
      </c>
      <c r="F29" s="5"/>
      <c r="G29" s="50" t="str">
        <f t="shared" si="9"/>
        <v/>
      </c>
      <c r="H29" s="34" t="str">
        <f t="shared" si="0"/>
        <v/>
      </c>
      <c r="I29" s="34" t="str">
        <f t="shared" si="1"/>
        <v/>
      </c>
      <c r="J29" s="50" t="str">
        <f t="shared" si="2"/>
        <v/>
      </c>
      <c r="K29" s="50" t="str">
        <f t="shared" si="3"/>
        <v/>
      </c>
      <c r="L29" s="50" t="str">
        <f t="shared" si="6"/>
        <v/>
      </c>
      <c r="M29" s="51">
        <v>21</v>
      </c>
      <c r="N29" s="28"/>
      <c r="O29" s="49" t="str">
        <f t="shared" si="10"/>
        <v/>
      </c>
      <c r="P29" s="24" t="str">
        <f t="shared" si="4"/>
        <v/>
      </c>
      <c r="Q29" s="24" t="str">
        <f>IF($K29="","",VLOOKUP(P29,LISTAS!$F$5:$G$304,2,0))</f>
        <v/>
      </c>
      <c r="R29" s="38" t="str">
        <f t="shared" si="7"/>
        <v/>
      </c>
      <c r="S29" s="25" t="str">
        <f t="shared" si="8"/>
        <v/>
      </c>
      <c r="T29" s="25" t="str">
        <f t="shared" si="5"/>
        <v/>
      </c>
    </row>
    <row r="30" spans="2:20" ht="16.5" x14ac:dyDescent="0.3">
      <c r="B30" s="26"/>
      <c r="C30" s="22" t="str">
        <f>IF(B30="","",VLOOKUP(B30,LISTAS!$F$5:$I$304,2,0))</f>
        <v/>
      </c>
      <c r="D30" s="22" t="str">
        <f>IF(B30="","",VLOOKUP(B30,LISTAS!$F$5:$I$304,4,0))</f>
        <v/>
      </c>
      <c r="E30" s="37" t="s">
        <v>37</v>
      </c>
      <c r="F30" s="5"/>
      <c r="G30" s="50" t="str">
        <f t="shared" si="9"/>
        <v/>
      </c>
      <c r="H30" s="34" t="str">
        <f t="shared" si="0"/>
        <v/>
      </c>
      <c r="I30" s="34" t="str">
        <f t="shared" si="1"/>
        <v/>
      </c>
      <c r="J30" s="50" t="str">
        <f t="shared" si="2"/>
        <v/>
      </c>
      <c r="K30" s="50" t="str">
        <f t="shared" si="3"/>
        <v/>
      </c>
      <c r="L30" s="50" t="str">
        <f t="shared" si="6"/>
        <v/>
      </c>
      <c r="M30" s="51">
        <v>22</v>
      </c>
      <c r="N30" s="28"/>
      <c r="O30" s="49" t="str">
        <f t="shared" si="10"/>
        <v/>
      </c>
      <c r="P30" s="24" t="str">
        <f t="shared" si="4"/>
        <v/>
      </c>
      <c r="Q30" s="24" t="str">
        <f>IF($K30="","",VLOOKUP(P30,LISTAS!$F$5:$G$304,2,0))</f>
        <v/>
      </c>
      <c r="R30" s="38" t="str">
        <f t="shared" si="7"/>
        <v/>
      </c>
      <c r="S30" s="25" t="str">
        <f t="shared" si="8"/>
        <v/>
      </c>
      <c r="T30" s="25" t="str">
        <f t="shared" si="5"/>
        <v/>
      </c>
    </row>
    <row r="31" spans="2:20" ht="16.5" x14ac:dyDescent="0.3">
      <c r="B31" s="26"/>
      <c r="C31" s="22" t="str">
        <f>IF(B31="","",VLOOKUP(B31,LISTAS!$F$5:$I$304,2,0))</f>
        <v/>
      </c>
      <c r="D31" s="22" t="str">
        <f>IF(B31="","",VLOOKUP(B31,LISTAS!$F$5:$I$304,4,0))</f>
        <v/>
      </c>
      <c r="E31" s="37" t="s">
        <v>37</v>
      </c>
      <c r="F31" s="5"/>
      <c r="G31" s="50" t="str">
        <f t="shared" si="9"/>
        <v/>
      </c>
      <c r="H31" s="34" t="str">
        <f t="shared" si="0"/>
        <v/>
      </c>
      <c r="I31" s="34" t="str">
        <f t="shared" si="1"/>
        <v/>
      </c>
      <c r="J31" s="50" t="str">
        <f t="shared" si="2"/>
        <v/>
      </c>
      <c r="K31" s="50" t="str">
        <f t="shared" si="3"/>
        <v/>
      </c>
      <c r="L31" s="50" t="str">
        <f t="shared" si="6"/>
        <v/>
      </c>
      <c r="M31" s="51">
        <v>23</v>
      </c>
      <c r="N31" s="28"/>
      <c r="O31" s="49" t="str">
        <f t="shared" si="10"/>
        <v/>
      </c>
      <c r="P31" s="24" t="str">
        <f t="shared" si="4"/>
        <v/>
      </c>
      <c r="Q31" s="24" t="str">
        <f>IF($K31="","",VLOOKUP(P31,LISTAS!$F$5:$G$304,2,0))</f>
        <v/>
      </c>
      <c r="R31" s="38" t="str">
        <f t="shared" si="7"/>
        <v/>
      </c>
      <c r="S31" s="25" t="str">
        <f t="shared" si="8"/>
        <v/>
      </c>
      <c r="T31" s="25" t="str">
        <f t="shared" si="5"/>
        <v/>
      </c>
    </row>
    <row r="32" spans="2:20" ht="16.5" x14ac:dyDescent="0.3">
      <c r="B32" s="26"/>
      <c r="C32" s="22" t="str">
        <f>IF(B32="","",VLOOKUP(B32,LISTAS!$F$5:$I$304,2,0))</f>
        <v/>
      </c>
      <c r="D32" s="22" t="str">
        <f>IF(B32="","",VLOOKUP(B32,LISTAS!$F$5:$I$304,4,0))</f>
        <v/>
      </c>
      <c r="E32" s="37" t="s">
        <v>37</v>
      </c>
      <c r="F32" s="5"/>
      <c r="G32" s="50" t="str">
        <f t="shared" si="9"/>
        <v/>
      </c>
      <c r="H32" s="34" t="str">
        <f t="shared" si="0"/>
        <v/>
      </c>
      <c r="I32" s="34" t="str">
        <f t="shared" si="1"/>
        <v/>
      </c>
      <c r="J32" s="50" t="str">
        <f t="shared" si="2"/>
        <v/>
      </c>
      <c r="K32" s="50" t="str">
        <f t="shared" si="3"/>
        <v/>
      </c>
      <c r="L32" s="50" t="str">
        <f t="shared" si="6"/>
        <v/>
      </c>
      <c r="M32" s="51">
        <v>24</v>
      </c>
      <c r="N32" s="28"/>
      <c r="O32" s="49" t="str">
        <f t="shared" si="10"/>
        <v/>
      </c>
      <c r="P32" s="24" t="str">
        <f t="shared" si="4"/>
        <v/>
      </c>
      <c r="Q32" s="24" t="str">
        <f>IF($K32="","",VLOOKUP(P32,LISTAS!$F$5:$G$304,2,0))</f>
        <v/>
      </c>
      <c r="R32" s="38" t="str">
        <f t="shared" si="7"/>
        <v/>
      </c>
      <c r="S32" s="25" t="str">
        <f t="shared" si="8"/>
        <v/>
      </c>
      <c r="T32" s="25" t="str">
        <f t="shared" si="5"/>
        <v/>
      </c>
    </row>
    <row r="33" spans="2:20" ht="16.5" x14ac:dyDescent="0.3">
      <c r="B33" s="26"/>
      <c r="C33" s="22" t="str">
        <f>IF(B33="","",VLOOKUP(B33,LISTAS!$F$5:$I$304,2,0))</f>
        <v/>
      </c>
      <c r="D33" s="22" t="str">
        <f>IF(B33="","",VLOOKUP(B33,LISTAS!$F$5:$I$304,4,0))</f>
        <v/>
      </c>
      <c r="E33" s="37" t="s">
        <v>37</v>
      </c>
      <c r="F33" s="5"/>
      <c r="G33" s="50" t="str">
        <f t="shared" si="9"/>
        <v/>
      </c>
      <c r="H33" s="34" t="str">
        <f t="shared" si="0"/>
        <v/>
      </c>
      <c r="I33" s="34" t="str">
        <f t="shared" si="1"/>
        <v/>
      </c>
      <c r="J33" s="50" t="str">
        <f t="shared" si="2"/>
        <v/>
      </c>
      <c r="K33" s="50" t="str">
        <f t="shared" si="3"/>
        <v/>
      </c>
      <c r="L33" s="50" t="str">
        <f t="shared" si="6"/>
        <v/>
      </c>
      <c r="M33" s="51">
        <v>25</v>
      </c>
      <c r="N33" s="28"/>
      <c r="O33" s="49" t="str">
        <f t="shared" si="10"/>
        <v/>
      </c>
      <c r="P33" s="24" t="str">
        <f t="shared" si="4"/>
        <v/>
      </c>
      <c r="Q33" s="24" t="str">
        <f>IF($K33="","",VLOOKUP(P33,LISTAS!$F$5:$G$304,2,0))</f>
        <v/>
      </c>
      <c r="R33" s="38" t="str">
        <f t="shared" si="7"/>
        <v/>
      </c>
      <c r="S33" s="25" t="str">
        <f t="shared" si="8"/>
        <v/>
      </c>
      <c r="T33" s="25" t="str">
        <f t="shared" si="5"/>
        <v/>
      </c>
    </row>
    <row r="34" spans="2:20" ht="16.5" x14ac:dyDescent="0.3">
      <c r="B34" s="26"/>
      <c r="C34" s="22" t="str">
        <f>IF(B34="","",VLOOKUP(B34,LISTAS!$F$5:$I$304,2,0))</f>
        <v/>
      </c>
      <c r="D34" s="22" t="str">
        <f>IF(B34="","",VLOOKUP(B34,LISTAS!$F$5:$I$304,4,0))</f>
        <v/>
      </c>
      <c r="E34" s="37" t="s">
        <v>37</v>
      </c>
      <c r="F34" s="5"/>
      <c r="G34" s="50" t="str">
        <f t="shared" si="9"/>
        <v/>
      </c>
      <c r="H34" s="34" t="str">
        <f t="shared" si="0"/>
        <v/>
      </c>
      <c r="I34" s="34" t="str">
        <f t="shared" si="1"/>
        <v/>
      </c>
      <c r="J34" s="50" t="str">
        <f t="shared" si="2"/>
        <v/>
      </c>
      <c r="K34" s="50" t="str">
        <f t="shared" si="3"/>
        <v/>
      </c>
      <c r="L34" s="50" t="str">
        <f t="shared" si="6"/>
        <v/>
      </c>
      <c r="M34" s="51">
        <v>26</v>
      </c>
      <c r="N34" s="28"/>
      <c r="O34" s="49" t="str">
        <f t="shared" si="10"/>
        <v/>
      </c>
      <c r="P34" s="24" t="str">
        <f t="shared" si="4"/>
        <v/>
      </c>
      <c r="Q34" s="24" t="str">
        <f>IF($K34="","",VLOOKUP(P34,LISTAS!$F$5:$G$304,2,0))</f>
        <v/>
      </c>
      <c r="R34" s="38" t="str">
        <f t="shared" si="7"/>
        <v/>
      </c>
      <c r="S34" s="25" t="str">
        <f t="shared" si="8"/>
        <v/>
      </c>
      <c r="T34" s="25" t="str">
        <f t="shared" si="5"/>
        <v/>
      </c>
    </row>
    <row r="35" spans="2:20" ht="16.5" x14ac:dyDescent="0.3">
      <c r="B35" s="26"/>
      <c r="C35" s="22" t="str">
        <f>IF(B35="","",VLOOKUP(B35,LISTAS!$F$5:$I$304,2,0))</f>
        <v/>
      </c>
      <c r="D35" s="22" t="str">
        <f>IF(B35="","",VLOOKUP(B35,LISTAS!$F$5:$I$304,4,0))</f>
        <v/>
      </c>
      <c r="E35" s="37" t="s">
        <v>37</v>
      </c>
      <c r="F35" s="5"/>
      <c r="G35" s="50" t="str">
        <f t="shared" si="9"/>
        <v/>
      </c>
      <c r="H35" s="34" t="str">
        <f t="shared" si="0"/>
        <v/>
      </c>
      <c r="I35" s="34" t="str">
        <f t="shared" si="1"/>
        <v/>
      </c>
      <c r="J35" s="50" t="str">
        <f t="shared" si="2"/>
        <v/>
      </c>
      <c r="K35" s="50" t="str">
        <f t="shared" si="3"/>
        <v/>
      </c>
      <c r="L35" s="50" t="str">
        <f t="shared" si="6"/>
        <v/>
      </c>
      <c r="M35" s="51">
        <v>27</v>
      </c>
      <c r="N35" s="28"/>
      <c r="O35" s="49" t="str">
        <f t="shared" si="10"/>
        <v/>
      </c>
      <c r="P35" s="24" t="str">
        <f t="shared" si="4"/>
        <v/>
      </c>
      <c r="Q35" s="24" t="str">
        <f>IF($K35="","",VLOOKUP(P35,LISTAS!$F$5:$G$304,2,0))</f>
        <v/>
      </c>
      <c r="R35" s="38" t="str">
        <f t="shared" si="7"/>
        <v/>
      </c>
      <c r="S35" s="25" t="str">
        <f t="shared" si="8"/>
        <v/>
      </c>
      <c r="T35" s="25" t="str">
        <f t="shared" si="5"/>
        <v/>
      </c>
    </row>
    <row r="36" spans="2:20" ht="16.5" x14ac:dyDescent="0.3">
      <c r="B36" s="26"/>
      <c r="C36" s="22" t="str">
        <f>IF(B36="","",VLOOKUP(B36,LISTAS!$F$5:$I$304,2,0))</f>
        <v/>
      </c>
      <c r="D36" s="22" t="str">
        <f>IF(B36="","",VLOOKUP(B36,LISTAS!$F$5:$I$304,4,0))</f>
        <v/>
      </c>
      <c r="E36" s="37" t="s">
        <v>37</v>
      </c>
      <c r="F36" s="5"/>
      <c r="G36" s="50" t="str">
        <f t="shared" si="9"/>
        <v/>
      </c>
      <c r="H36" s="34" t="str">
        <f t="shared" si="0"/>
        <v/>
      </c>
      <c r="I36" s="34" t="str">
        <f t="shared" si="1"/>
        <v/>
      </c>
      <c r="J36" s="50" t="str">
        <f t="shared" si="2"/>
        <v/>
      </c>
      <c r="K36" s="50" t="str">
        <f t="shared" si="3"/>
        <v/>
      </c>
      <c r="L36" s="50" t="str">
        <f t="shared" si="6"/>
        <v/>
      </c>
      <c r="M36" s="51">
        <v>28</v>
      </c>
      <c r="N36" s="28"/>
      <c r="O36" s="49" t="str">
        <f t="shared" si="10"/>
        <v/>
      </c>
      <c r="P36" s="24" t="str">
        <f t="shared" si="4"/>
        <v/>
      </c>
      <c r="Q36" s="24" t="str">
        <f>IF($K36="","",VLOOKUP(P36,LISTAS!$F$5:$G$304,2,0))</f>
        <v/>
      </c>
      <c r="R36" s="38" t="str">
        <f t="shared" si="7"/>
        <v/>
      </c>
      <c r="S36" s="25" t="str">
        <f t="shared" si="8"/>
        <v/>
      </c>
      <c r="T36" s="25" t="str">
        <f t="shared" si="5"/>
        <v/>
      </c>
    </row>
    <row r="37" spans="2:20" ht="16.5" x14ac:dyDescent="0.3">
      <c r="B37" s="26"/>
      <c r="C37" s="22" t="str">
        <f>IF(B37="","",VLOOKUP(B37,LISTAS!$F$5:$I$304,2,0))</f>
        <v/>
      </c>
      <c r="D37" s="22" t="str">
        <f>IF(B37="","",VLOOKUP(B37,LISTAS!$F$5:$I$304,4,0))</f>
        <v/>
      </c>
      <c r="E37" s="37" t="s">
        <v>37</v>
      </c>
      <c r="F37" s="5"/>
      <c r="G37" s="50" t="str">
        <f t="shared" si="9"/>
        <v/>
      </c>
      <c r="H37" s="34" t="str">
        <f t="shared" si="0"/>
        <v/>
      </c>
      <c r="I37" s="34" t="str">
        <f t="shared" si="1"/>
        <v/>
      </c>
      <c r="J37" s="50" t="str">
        <f t="shared" si="2"/>
        <v/>
      </c>
      <c r="K37" s="50" t="str">
        <f t="shared" si="3"/>
        <v/>
      </c>
      <c r="L37" s="50" t="str">
        <f t="shared" si="6"/>
        <v/>
      </c>
      <c r="M37" s="51">
        <v>29</v>
      </c>
      <c r="N37" s="28"/>
      <c r="O37" s="49" t="str">
        <f t="shared" si="10"/>
        <v/>
      </c>
      <c r="P37" s="24" t="str">
        <f t="shared" si="4"/>
        <v/>
      </c>
      <c r="Q37" s="24" t="str">
        <f>IF($K37="","",VLOOKUP(P37,LISTAS!$F$5:$G$304,2,0))</f>
        <v/>
      </c>
      <c r="R37" s="38" t="str">
        <f t="shared" si="7"/>
        <v/>
      </c>
      <c r="S37" s="25" t="str">
        <f t="shared" si="8"/>
        <v/>
      </c>
      <c r="T37" s="25" t="str">
        <f t="shared" si="5"/>
        <v/>
      </c>
    </row>
    <row r="38" spans="2:20" ht="16.5" x14ac:dyDescent="0.3">
      <c r="B38" s="26"/>
      <c r="C38" s="22" t="str">
        <f>IF(B38="","",VLOOKUP(B38,LISTAS!$F$5:$I$304,2,0))</f>
        <v/>
      </c>
      <c r="D38" s="22" t="str">
        <f>IF(B38="","",VLOOKUP(B38,LISTAS!$F$5:$I$304,4,0))</f>
        <v/>
      </c>
      <c r="E38" s="37" t="s">
        <v>37</v>
      </c>
      <c r="F38" s="5"/>
      <c r="G38" s="50" t="str">
        <f t="shared" si="9"/>
        <v/>
      </c>
      <c r="H38" s="34" t="str">
        <f t="shared" si="0"/>
        <v/>
      </c>
      <c r="I38" s="34" t="str">
        <f t="shared" si="1"/>
        <v/>
      </c>
      <c r="J38" s="50" t="str">
        <f t="shared" si="2"/>
        <v/>
      </c>
      <c r="K38" s="50" t="str">
        <f t="shared" si="3"/>
        <v/>
      </c>
      <c r="L38" s="50" t="str">
        <f t="shared" si="6"/>
        <v/>
      </c>
      <c r="M38" s="51">
        <v>30</v>
      </c>
      <c r="N38" s="28"/>
      <c r="O38" s="49" t="str">
        <f t="shared" si="10"/>
        <v/>
      </c>
      <c r="P38" s="24" t="str">
        <f t="shared" si="4"/>
        <v/>
      </c>
      <c r="Q38" s="24" t="str">
        <f>IF($K38="","",VLOOKUP(P38,LISTAS!$F$5:$G$304,2,0))</f>
        <v/>
      </c>
      <c r="R38" s="38" t="str">
        <f t="shared" si="7"/>
        <v/>
      </c>
      <c r="S38" s="25" t="str">
        <f t="shared" si="8"/>
        <v/>
      </c>
      <c r="T38" s="25" t="str">
        <f t="shared" si="5"/>
        <v/>
      </c>
    </row>
    <row r="39" spans="2:20" ht="16.5" x14ac:dyDescent="0.3">
      <c r="B39" s="26"/>
      <c r="C39" s="22" t="str">
        <f>IF(B39="","",VLOOKUP(B39,LISTAS!$F$5:$I$304,2,0))</f>
        <v/>
      </c>
      <c r="D39" s="22" t="str">
        <f>IF(B39="","",VLOOKUP(B39,LISTAS!$F$5:$I$304,4,0))</f>
        <v/>
      </c>
      <c r="E39" s="37" t="s">
        <v>37</v>
      </c>
      <c r="F39" s="5"/>
      <c r="G39" s="50" t="str">
        <f t="shared" si="9"/>
        <v/>
      </c>
      <c r="H39" s="34" t="str">
        <f t="shared" si="0"/>
        <v/>
      </c>
      <c r="I39" s="34" t="str">
        <f t="shared" si="1"/>
        <v/>
      </c>
      <c r="J39" s="50" t="str">
        <f t="shared" si="2"/>
        <v/>
      </c>
      <c r="K39" s="50" t="str">
        <f t="shared" si="3"/>
        <v/>
      </c>
      <c r="L39" s="50" t="str">
        <f t="shared" si="6"/>
        <v/>
      </c>
      <c r="M39" s="51">
        <v>31</v>
      </c>
      <c r="N39" s="28"/>
      <c r="O39" s="49" t="str">
        <f t="shared" si="10"/>
        <v/>
      </c>
      <c r="P39" s="24" t="str">
        <f t="shared" si="4"/>
        <v/>
      </c>
      <c r="Q39" s="24" t="str">
        <f>IF($K39="","",VLOOKUP(P39,LISTAS!$F$5:$G$304,2,0))</f>
        <v/>
      </c>
      <c r="R39" s="38" t="str">
        <f t="shared" si="7"/>
        <v/>
      </c>
      <c r="S39" s="25" t="str">
        <f t="shared" si="8"/>
        <v/>
      </c>
      <c r="T39" s="25" t="str">
        <f t="shared" si="5"/>
        <v/>
      </c>
    </row>
    <row r="40" spans="2:20" ht="16.5" x14ac:dyDescent="0.3">
      <c r="B40" s="26"/>
      <c r="C40" s="22" t="str">
        <f>IF(B40="","",VLOOKUP(B40,LISTAS!$F$5:$I$304,2,0))</f>
        <v/>
      </c>
      <c r="D40" s="22" t="str">
        <f>IF(B40="","",VLOOKUP(B40,LISTAS!$F$5:$I$304,4,0))</f>
        <v/>
      </c>
      <c r="E40" s="37" t="s">
        <v>37</v>
      </c>
      <c r="F40" s="5"/>
      <c r="G40" s="50" t="str">
        <f t="shared" si="9"/>
        <v/>
      </c>
      <c r="H40" s="34" t="str">
        <f t="shared" si="0"/>
        <v/>
      </c>
      <c r="I40" s="34" t="str">
        <f t="shared" si="1"/>
        <v/>
      </c>
      <c r="J40" s="50" t="str">
        <f t="shared" si="2"/>
        <v/>
      </c>
      <c r="K40" s="50" t="str">
        <f t="shared" si="3"/>
        <v/>
      </c>
      <c r="L40" s="50" t="str">
        <f t="shared" si="6"/>
        <v/>
      </c>
      <c r="M40" s="51">
        <v>32</v>
      </c>
      <c r="N40" s="28"/>
      <c r="O40" s="49" t="str">
        <f t="shared" si="10"/>
        <v/>
      </c>
      <c r="P40" s="24" t="str">
        <f t="shared" si="4"/>
        <v/>
      </c>
      <c r="Q40" s="24" t="str">
        <f>IF($K40="","",VLOOKUP(P40,LISTAS!$F$5:$G$304,2,0))</f>
        <v/>
      </c>
      <c r="R40" s="38" t="str">
        <f t="shared" si="7"/>
        <v/>
      </c>
      <c r="S40" s="25" t="str">
        <f t="shared" si="8"/>
        <v/>
      </c>
      <c r="T40" s="25" t="str">
        <f t="shared" si="5"/>
        <v/>
      </c>
    </row>
    <row r="41" spans="2:20" ht="16.5" x14ac:dyDescent="0.3">
      <c r="B41" s="26"/>
      <c r="C41" s="22" t="str">
        <f>IF(B41="","",VLOOKUP(B41,LISTAS!$F$5:$I$304,2,0))</f>
        <v/>
      </c>
      <c r="D41" s="22" t="str">
        <f>IF(B41="","",VLOOKUP(B41,LISTAS!$F$5:$I$304,4,0))</f>
        <v/>
      </c>
      <c r="E41" s="37" t="s">
        <v>37</v>
      </c>
      <c r="F41" s="5"/>
      <c r="G41" s="50" t="str">
        <f t="shared" si="9"/>
        <v/>
      </c>
      <c r="H41" s="34" t="str">
        <f t="shared" si="0"/>
        <v/>
      </c>
      <c r="I41" s="34" t="str">
        <f t="shared" si="1"/>
        <v/>
      </c>
      <c r="J41" s="50" t="str">
        <f t="shared" si="2"/>
        <v/>
      </c>
      <c r="K41" s="50" t="str">
        <f t="shared" si="3"/>
        <v/>
      </c>
      <c r="L41" s="50" t="str">
        <f t="shared" si="6"/>
        <v/>
      </c>
      <c r="M41" s="51">
        <v>33</v>
      </c>
      <c r="N41" s="28"/>
      <c r="O41" s="49" t="str">
        <f t="shared" si="10"/>
        <v/>
      </c>
      <c r="P41" s="24" t="str">
        <f t="shared" si="4"/>
        <v/>
      </c>
      <c r="Q41" s="24" t="str">
        <f>IF($K41="","",VLOOKUP(P41,LISTAS!$F$5:$G$304,2,0))</f>
        <v/>
      </c>
      <c r="R41" s="38" t="str">
        <f t="shared" si="7"/>
        <v/>
      </c>
      <c r="S41" s="25" t="str">
        <f t="shared" si="8"/>
        <v/>
      </c>
      <c r="T41" s="25" t="str">
        <f t="shared" si="5"/>
        <v/>
      </c>
    </row>
    <row r="42" spans="2:20" ht="16.5" x14ac:dyDescent="0.3">
      <c r="B42" s="26"/>
      <c r="C42" s="22" t="str">
        <f>IF(B42="","",VLOOKUP(B42,LISTAS!$F$5:$I$304,2,0))</f>
        <v/>
      </c>
      <c r="D42" s="22" t="str">
        <f>IF(B42="","",VLOOKUP(B42,LISTAS!$F$5:$I$304,4,0))</f>
        <v/>
      </c>
      <c r="E42" s="37" t="s">
        <v>37</v>
      </c>
      <c r="F42" s="5"/>
      <c r="G42" s="50" t="str">
        <f t="shared" si="9"/>
        <v/>
      </c>
      <c r="H42" s="34" t="str">
        <f t="shared" si="0"/>
        <v/>
      </c>
      <c r="I42" s="34" t="str">
        <f t="shared" si="1"/>
        <v/>
      </c>
      <c r="J42" s="50" t="str">
        <f t="shared" si="2"/>
        <v/>
      </c>
      <c r="K42" s="50" t="str">
        <f t="shared" si="3"/>
        <v/>
      </c>
      <c r="L42" s="50" t="str">
        <f t="shared" si="6"/>
        <v/>
      </c>
      <c r="M42" s="51">
        <v>34</v>
      </c>
      <c r="N42" s="28"/>
      <c r="O42" s="49" t="str">
        <f t="shared" si="10"/>
        <v/>
      </c>
      <c r="P42" s="24" t="str">
        <f t="shared" si="4"/>
        <v/>
      </c>
      <c r="Q42" s="24" t="str">
        <f>IF($K42="","",VLOOKUP(P42,LISTAS!$F$5:$G$304,2,0))</f>
        <v/>
      </c>
      <c r="R42" s="38" t="str">
        <f t="shared" si="7"/>
        <v/>
      </c>
      <c r="S42" s="25" t="str">
        <f t="shared" si="8"/>
        <v/>
      </c>
      <c r="T42" s="25" t="str">
        <f t="shared" si="5"/>
        <v/>
      </c>
    </row>
    <row r="43" spans="2:20" ht="16.5" x14ac:dyDescent="0.3">
      <c r="B43" s="26"/>
      <c r="C43" s="22" t="str">
        <f>IF(B43="","",VLOOKUP(B43,LISTAS!$F$5:$I$304,2,0))</f>
        <v/>
      </c>
      <c r="D43" s="22" t="str">
        <f>IF(B43="","",VLOOKUP(B43,LISTAS!$F$5:$I$304,4,0))</f>
        <v/>
      </c>
      <c r="E43" s="37" t="s">
        <v>37</v>
      </c>
      <c r="F43" s="5"/>
      <c r="G43" s="50" t="str">
        <f t="shared" si="9"/>
        <v/>
      </c>
      <c r="H43" s="34" t="str">
        <f t="shared" si="0"/>
        <v/>
      </c>
      <c r="I43" s="34" t="str">
        <f t="shared" si="1"/>
        <v/>
      </c>
      <c r="J43" s="50" t="str">
        <f t="shared" si="2"/>
        <v/>
      </c>
      <c r="K43" s="50" t="str">
        <f t="shared" si="3"/>
        <v/>
      </c>
      <c r="L43" s="50" t="str">
        <f t="shared" si="6"/>
        <v/>
      </c>
      <c r="M43" s="51">
        <v>35</v>
      </c>
      <c r="N43" s="28"/>
      <c r="O43" s="49" t="str">
        <f t="shared" si="10"/>
        <v/>
      </c>
      <c r="P43" s="24" t="str">
        <f t="shared" si="4"/>
        <v/>
      </c>
      <c r="Q43" s="24" t="str">
        <f>IF($K43="","",VLOOKUP(P43,LISTAS!$F$5:$G$304,2,0))</f>
        <v/>
      </c>
      <c r="R43" s="38" t="str">
        <f t="shared" si="7"/>
        <v/>
      </c>
      <c r="S43" s="25" t="str">
        <f t="shared" si="8"/>
        <v/>
      </c>
      <c r="T43" s="25" t="str">
        <f t="shared" si="5"/>
        <v/>
      </c>
    </row>
    <row r="44" spans="2:20" ht="16.5" x14ac:dyDescent="0.3">
      <c r="B44" s="26"/>
      <c r="C44" s="22" t="str">
        <f>IF(B44="","",VLOOKUP(B44,LISTAS!$F$5:$I$304,2,0))</f>
        <v/>
      </c>
      <c r="D44" s="22" t="str">
        <f>IF(B44="","",VLOOKUP(B44,LISTAS!$F$5:$I$304,4,0))</f>
        <v/>
      </c>
      <c r="E44" s="37" t="s">
        <v>37</v>
      </c>
      <c r="F44" s="5"/>
      <c r="G44" s="50" t="str">
        <f t="shared" si="9"/>
        <v/>
      </c>
      <c r="H44" s="34" t="str">
        <f t="shared" si="0"/>
        <v/>
      </c>
      <c r="I44" s="34" t="str">
        <f t="shared" si="1"/>
        <v/>
      </c>
      <c r="J44" s="50" t="str">
        <f t="shared" si="2"/>
        <v/>
      </c>
      <c r="K44" s="50" t="str">
        <f t="shared" si="3"/>
        <v/>
      </c>
      <c r="L44" s="50" t="str">
        <f t="shared" si="6"/>
        <v/>
      </c>
      <c r="M44" s="51">
        <v>36</v>
      </c>
      <c r="N44" s="28"/>
      <c r="O44" s="49" t="str">
        <f t="shared" si="10"/>
        <v/>
      </c>
      <c r="P44" s="24" t="str">
        <f t="shared" si="4"/>
        <v/>
      </c>
      <c r="Q44" s="24" t="str">
        <f>IF($K44="","",VLOOKUP(P44,LISTAS!$F$5:$G$304,2,0))</f>
        <v/>
      </c>
      <c r="R44" s="38" t="str">
        <f t="shared" si="7"/>
        <v/>
      </c>
      <c r="S44" s="25" t="str">
        <f t="shared" si="8"/>
        <v/>
      </c>
      <c r="T44" s="25" t="str">
        <f t="shared" si="5"/>
        <v/>
      </c>
    </row>
    <row r="45" spans="2:20" ht="16.5" x14ac:dyDescent="0.3">
      <c r="B45" s="26"/>
      <c r="C45" s="22" t="str">
        <f>IF(B45="","",VLOOKUP(B45,LISTAS!$F$5:$I$304,2,0))</f>
        <v/>
      </c>
      <c r="D45" s="22" t="str">
        <f>IF(B45="","",VLOOKUP(B45,LISTAS!$F$5:$I$304,4,0))</f>
        <v/>
      </c>
      <c r="E45" s="37" t="s">
        <v>37</v>
      </c>
      <c r="F45" s="5"/>
      <c r="G45" s="50" t="str">
        <f t="shared" si="9"/>
        <v/>
      </c>
      <c r="H45" s="34" t="str">
        <f t="shared" si="0"/>
        <v/>
      </c>
      <c r="I45" s="34" t="str">
        <f t="shared" si="1"/>
        <v/>
      </c>
      <c r="J45" s="50" t="str">
        <f t="shared" si="2"/>
        <v/>
      </c>
      <c r="K45" s="50" t="str">
        <f t="shared" si="3"/>
        <v/>
      </c>
      <c r="L45" s="50" t="str">
        <f t="shared" si="6"/>
        <v/>
      </c>
      <c r="M45" s="51">
        <v>37</v>
      </c>
      <c r="N45" s="28"/>
      <c r="O45" s="49" t="str">
        <f t="shared" si="10"/>
        <v/>
      </c>
      <c r="P45" s="24" t="str">
        <f t="shared" si="4"/>
        <v/>
      </c>
      <c r="Q45" s="24" t="str">
        <f>IF($K45="","",VLOOKUP(P45,LISTAS!$F$5:$G$304,2,0))</f>
        <v/>
      </c>
      <c r="R45" s="38" t="str">
        <f t="shared" si="7"/>
        <v/>
      </c>
      <c r="S45" s="25" t="str">
        <f t="shared" si="8"/>
        <v/>
      </c>
      <c r="T45" s="25" t="str">
        <f t="shared" si="5"/>
        <v/>
      </c>
    </row>
    <row r="46" spans="2:20" ht="16.5" x14ac:dyDescent="0.3">
      <c r="B46" s="26"/>
      <c r="C46" s="22" t="str">
        <f>IF(B46="","",VLOOKUP(B46,LISTAS!$F$5:$I$304,2,0))</f>
        <v/>
      </c>
      <c r="D46" s="22" t="str">
        <f>IF(B46="","",VLOOKUP(B46,LISTAS!$F$5:$I$304,4,0))</f>
        <v/>
      </c>
      <c r="E46" s="37" t="s">
        <v>37</v>
      </c>
      <c r="F46" s="5"/>
      <c r="G46" s="50" t="str">
        <f t="shared" si="9"/>
        <v/>
      </c>
      <c r="H46" s="34" t="str">
        <f t="shared" si="0"/>
        <v/>
      </c>
      <c r="I46" s="34" t="str">
        <f t="shared" si="1"/>
        <v/>
      </c>
      <c r="J46" s="50" t="str">
        <f t="shared" si="2"/>
        <v/>
      </c>
      <c r="K46" s="50" t="str">
        <f t="shared" si="3"/>
        <v/>
      </c>
      <c r="L46" s="50" t="str">
        <f t="shared" si="6"/>
        <v/>
      </c>
      <c r="M46" s="51">
        <v>38</v>
      </c>
      <c r="N46" s="28"/>
      <c r="O46" s="49" t="str">
        <f t="shared" si="10"/>
        <v/>
      </c>
      <c r="P46" s="24" t="str">
        <f t="shared" si="4"/>
        <v/>
      </c>
      <c r="Q46" s="24" t="str">
        <f>IF($K46="","",VLOOKUP(P46,LISTAS!$F$5:$G$304,2,0))</f>
        <v/>
      </c>
      <c r="R46" s="38" t="str">
        <f t="shared" si="7"/>
        <v/>
      </c>
      <c r="S46" s="25" t="str">
        <f t="shared" si="8"/>
        <v/>
      </c>
      <c r="T46" s="25" t="str">
        <f t="shared" si="5"/>
        <v/>
      </c>
    </row>
    <row r="47" spans="2:20" ht="16.5" x14ac:dyDescent="0.3">
      <c r="B47" s="26"/>
      <c r="C47" s="22" t="str">
        <f>IF(B47="","",VLOOKUP(B47,LISTAS!$F$5:$I$304,2,0))</f>
        <v/>
      </c>
      <c r="D47" s="22" t="str">
        <f>IF(B47="","",VLOOKUP(B47,LISTAS!$F$5:$I$304,4,0))</f>
        <v/>
      </c>
      <c r="E47" s="37" t="s">
        <v>37</v>
      </c>
      <c r="F47" s="5"/>
      <c r="G47" s="50" t="str">
        <f t="shared" si="9"/>
        <v/>
      </c>
      <c r="H47" s="34" t="str">
        <f t="shared" si="0"/>
        <v/>
      </c>
      <c r="I47" s="34" t="str">
        <f t="shared" si="1"/>
        <v/>
      </c>
      <c r="J47" s="50" t="str">
        <f t="shared" si="2"/>
        <v/>
      </c>
      <c r="K47" s="50" t="str">
        <f t="shared" si="3"/>
        <v/>
      </c>
      <c r="L47" s="50" t="str">
        <f t="shared" si="6"/>
        <v/>
      </c>
      <c r="M47" s="51">
        <v>39</v>
      </c>
      <c r="N47" s="28"/>
      <c r="O47" s="49" t="str">
        <f t="shared" si="10"/>
        <v/>
      </c>
      <c r="P47" s="24" t="str">
        <f t="shared" si="4"/>
        <v/>
      </c>
      <c r="Q47" s="24" t="str">
        <f>IF($K47="","",VLOOKUP(P47,LISTAS!$F$5:$G$304,2,0))</f>
        <v/>
      </c>
      <c r="R47" s="38" t="str">
        <f t="shared" si="7"/>
        <v/>
      </c>
      <c r="S47" s="25" t="str">
        <f t="shared" si="8"/>
        <v/>
      </c>
      <c r="T47" s="25" t="str">
        <f t="shared" si="5"/>
        <v/>
      </c>
    </row>
    <row r="48" spans="2:20" ht="16.5" x14ac:dyDescent="0.3">
      <c r="B48" s="26"/>
      <c r="C48" s="22" t="str">
        <f>IF(B48="","",VLOOKUP(B48,LISTAS!$F$5:$I$304,2,0))</f>
        <v/>
      </c>
      <c r="D48" s="22" t="str">
        <f>IF(B48="","",VLOOKUP(B48,LISTAS!$F$5:$I$304,4,0))</f>
        <v/>
      </c>
      <c r="E48" s="37" t="s">
        <v>37</v>
      </c>
      <c r="F48" s="5"/>
      <c r="G48" s="50" t="str">
        <f t="shared" si="9"/>
        <v/>
      </c>
      <c r="H48" s="34" t="str">
        <f t="shared" si="0"/>
        <v/>
      </c>
      <c r="I48" s="34" t="str">
        <f t="shared" si="1"/>
        <v/>
      </c>
      <c r="J48" s="50" t="str">
        <f t="shared" si="2"/>
        <v/>
      </c>
      <c r="K48" s="50" t="str">
        <f t="shared" si="3"/>
        <v/>
      </c>
      <c r="L48" s="50" t="str">
        <f t="shared" si="6"/>
        <v/>
      </c>
      <c r="M48" s="51">
        <v>40</v>
      </c>
      <c r="N48" s="28"/>
      <c r="O48" s="49" t="str">
        <f t="shared" si="10"/>
        <v/>
      </c>
      <c r="P48" s="24" t="str">
        <f t="shared" si="4"/>
        <v/>
      </c>
      <c r="Q48" s="24" t="str">
        <f>IF($K48="","",VLOOKUP(P48,LISTAS!$F$5:$G$304,2,0))</f>
        <v/>
      </c>
      <c r="R48" s="38" t="str">
        <f t="shared" si="7"/>
        <v/>
      </c>
      <c r="S48" s="25" t="str">
        <f t="shared" si="8"/>
        <v/>
      </c>
      <c r="T48" s="25" t="str">
        <f t="shared" si="5"/>
        <v/>
      </c>
    </row>
    <row r="49" spans="1:20" s="5" customFormat="1" ht="18.75" customHeigh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33"/>
      <c r="T49" s="33"/>
    </row>
    <row r="50" spans="1:20" ht="20.25" customHeight="1" x14ac:dyDescent="0.25"/>
    <row r="51" spans="1:20" ht="32.25" customHeight="1" x14ac:dyDescent="0.25">
      <c r="A51" s="2"/>
      <c r="B51" s="77" t="s">
        <v>28</v>
      </c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9"/>
    </row>
    <row r="52" spans="1:20" ht="20.25" customHeight="1" x14ac:dyDescent="0.25">
      <c r="A52" s="2"/>
      <c r="B52" s="80" t="s">
        <v>23</v>
      </c>
      <c r="C52" s="81"/>
      <c r="E52" s="35"/>
      <c r="F52" s="36"/>
      <c r="G52" s="11"/>
      <c r="H52" s="12"/>
      <c r="I52" s="12"/>
      <c r="J52" s="12"/>
      <c r="K52" s="13"/>
      <c r="L52" s="12"/>
      <c r="M52" s="12"/>
      <c r="N52" s="14"/>
      <c r="O52" s="82" t="s">
        <v>13</v>
      </c>
      <c r="P52" s="83"/>
      <c r="Q52" s="83"/>
      <c r="R52" s="83"/>
      <c r="S52" s="83"/>
      <c r="T52" s="84"/>
    </row>
    <row r="53" spans="1:20" s="15" customFormat="1" ht="28.5" customHeight="1" x14ac:dyDescent="0.25">
      <c r="B53" s="16" t="s">
        <v>14</v>
      </c>
      <c r="C53" s="16" t="s">
        <v>1</v>
      </c>
      <c r="D53" s="16" t="s">
        <v>15</v>
      </c>
      <c r="E53" s="16" t="s">
        <v>3</v>
      </c>
      <c r="F53" s="17"/>
      <c r="G53" s="18"/>
      <c r="H53" s="19"/>
      <c r="I53" s="19"/>
      <c r="J53" s="19"/>
      <c r="K53" s="20"/>
      <c r="L53" s="19"/>
      <c r="M53" s="19"/>
      <c r="N53" s="18"/>
      <c r="O53" s="29" t="s">
        <v>4</v>
      </c>
      <c r="P53" s="29" t="s">
        <v>14</v>
      </c>
      <c r="Q53" s="29" t="s">
        <v>1</v>
      </c>
      <c r="R53" s="29" t="s">
        <v>3</v>
      </c>
      <c r="S53" s="21" t="s">
        <v>16</v>
      </c>
      <c r="T53" s="21" t="s">
        <v>17</v>
      </c>
    </row>
    <row r="54" spans="1:20" s="5" customFormat="1" ht="18.75" customHeight="1" x14ac:dyDescent="0.25">
      <c r="B54" s="22"/>
      <c r="C54" s="22" t="str">
        <f>IF(B54="","",VLOOKUP(B54,LISTAS!$F$5:$I$304,2,0))</f>
        <v/>
      </c>
      <c r="D54" s="22" t="str">
        <f>IF(B54="","",VLOOKUP(B54,LISTAS!$F$5:$I$304,4,0))</f>
        <v/>
      </c>
      <c r="E54" s="37"/>
      <c r="G54" s="50" t="str">
        <f>IF(E54="","",E54+(ROW(E54)/1000))</f>
        <v/>
      </c>
      <c r="H54" s="34" t="str">
        <f t="shared" ref="H54:H93" si="11">IF($K54="","",IF(B54="","",B54))</f>
        <v/>
      </c>
      <c r="I54" s="34" t="str">
        <f t="shared" ref="I54:I93" si="12">IF($K54="","",IF(C54="","",C54))</f>
        <v/>
      </c>
      <c r="J54" s="50" t="str">
        <f t="shared" ref="J54:J93" si="13">IF($K54="","",E54)</f>
        <v/>
      </c>
      <c r="K54" s="50" t="str">
        <f t="shared" ref="K54:K93" si="14">G54</f>
        <v/>
      </c>
      <c r="L54" s="50" t="str">
        <f>IF(K54="","",LARGE($K$9:$K$28,M54))</f>
        <v/>
      </c>
      <c r="M54" s="51">
        <v>1</v>
      </c>
      <c r="N54" s="23"/>
      <c r="O54" s="49" t="str">
        <f>IF(R54&lt;&gt;"",_xlfn.RANK.EQ(R54,$R$9:$R$48,0),"")</f>
        <v/>
      </c>
      <c r="P54" s="24" t="str">
        <f t="shared" ref="P54:P93" si="15">IF($K54="","",VLOOKUP(L54,$G$9:$J$48,2,0))</f>
        <v/>
      </c>
      <c r="Q54" s="24" t="str">
        <f>IF($K54="","",VLOOKUP(P54,LISTAS!$F$5:$G$304,2,0))</f>
        <v/>
      </c>
      <c r="R54" s="38" t="str">
        <f>IF($K54="","",VLOOKUP(L54,$G$9:$J$48,4,0))</f>
        <v/>
      </c>
      <c r="S54" s="25" t="str">
        <f>IF($O54="","",IF($O54=1,400,IF($O54=2,340,IF($O54=3,300,IF($O54=4,280,IF($O54=5,270,IF($O54=6,260,IF($O54=7,250,IF($O54=8,240,IF($O54=9,200,IF($O54=10,200,IF($O54=11,200,IF($O54=12,200,IF($O54=13,200,IF($O54=14,200,IF($O54=15,200,IF($O54=16,200,IF($O54&gt;16,"",""))))))))))))))))))</f>
        <v/>
      </c>
      <c r="T54" s="25" t="str">
        <f t="shared" ref="T54:T93" si="16">IF(O54="","",IF($F$7="NÃO","",IF(O54=1,400,IF(O54=2,340,IF(O54=3,300,IF(O54=4,280,IF(O54=5,270,IF(O54=6,260,IF(O54=7,250,IF(O54=8,240,IF(O54=9,200,IF(O54=10,200,IF(O54=11,200,IF(O54=12,200,IF(O54=13,200,IF(O54=14,200,IF(O54=15,200,IF(O54=16,200,IF(O54&gt;16,"","")))))))))))))))))))</f>
        <v/>
      </c>
    </row>
    <row r="55" spans="1:20" s="5" customFormat="1" ht="18.75" customHeight="1" x14ac:dyDescent="0.25">
      <c r="B55" s="26"/>
      <c r="C55" s="22" t="str">
        <f>IF(B55="","",VLOOKUP(B55,LISTAS!$F$5:$I$304,2,0))</f>
        <v/>
      </c>
      <c r="D55" s="22" t="str">
        <f>IF(B55="","",VLOOKUP(B55,LISTAS!$F$5:$I$304,4,0))</f>
        <v/>
      </c>
      <c r="E55" s="37"/>
      <c r="G55" s="50" t="str">
        <f>IF(E55="","",E55+(ROW(E55)/1000))</f>
        <v/>
      </c>
      <c r="H55" s="34" t="str">
        <f t="shared" si="11"/>
        <v/>
      </c>
      <c r="I55" s="34" t="str">
        <f t="shared" si="12"/>
        <v/>
      </c>
      <c r="J55" s="50" t="str">
        <f t="shared" si="13"/>
        <v/>
      </c>
      <c r="K55" s="50" t="str">
        <f>G55</f>
        <v/>
      </c>
      <c r="L55" s="50" t="str">
        <f t="shared" ref="L55:L93" si="17">IF(K55="","",LARGE($K$9:$K$28,M55))</f>
        <v/>
      </c>
      <c r="M55" s="51">
        <v>2</v>
      </c>
      <c r="N55" s="27"/>
      <c r="O55" s="49" t="str">
        <f>IF(R55&lt;&gt;"",_xlfn.RANK.EQ(R55,$R$9:$R$48,0),"")</f>
        <v/>
      </c>
      <c r="P55" s="24" t="str">
        <f t="shared" si="15"/>
        <v/>
      </c>
      <c r="Q55" s="24" t="str">
        <f>IF($K55="","",VLOOKUP(P55,LISTAS!$F$5:$G$304,2,0))</f>
        <v/>
      </c>
      <c r="R55" s="38" t="str">
        <f t="shared" ref="R55:R93" si="18">IF($K55="","",VLOOKUP(L55,$G$9:$J$48,4,0))</f>
        <v/>
      </c>
      <c r="S55" s="25" t="str">
        <f t="shared" ref="S55:S93" si="19">IF($O55="","",IF($O55=1,400,IF($O55=2,340,IF($O55=3,300,IF($O55=4,280,IF($O55=5,270,IF($O55=6,260,IF($O55=7,250,IF($O55=8,240,IF($O55=9,200,IF($O55=10,200,IF($O55=11,200,IF($O55=12,200,IF($O55=13,200,IF($O55=14,200,IF($O55=15,200,IF($O55=16,200,IF($O55&gt;16,"",""))))))))))))))))))</f>
        <v/>
      </c>
      <c r="T55" s="25" t="str">
        <f t="shared" si="16"/>
        <v/>
      </c>
    </row>
    <row r="56" spans="1:20" s="5" customFormat="1" ht="18.75" customHeight="1" x14ac:dyDescent="0.3">
      <c r="B56" s="26"/>
      <c r="C56" s="22" t="str">
        <f>IF(B56="","",VLOOKUP(B56,LISTAS!$F$5:$I$304,2,0))</f>
        <v/>
      </c>
      <c r="D56" s="22" t="str">
        <f>IF(B56="","",VLOOKUP(B56,LISTAS!$F$5:$I$304,4,0))</f>
        <v/>
      </c>
      <c r="E56" s="37"/>
      <c r="G56" s="50" t="str">
        <f t="shared" ref="G56:G93" si="20">IF(E56="","",E56+(ROW(E56)/1000))</f>
        <v/>
      </c>
      <c r="H56" s="34" t="str">
        <f t="shared" si="11"/>
        <v/>
      </c>
      <c r="I56" s="34" t="str">
        <f t="shared" si="12"/>
        <v/>
      </c>
      <c r="J56" s="50" t="str">
        <f t="shared" si="13"/>
        <v/>
      </c>
      <c r="K56" s="50" t="str">
        <f>G56</f>
        <v/>
      </c>
      <c r="L56" s="50" t="str">
        <f t="shared" si="17"/>
        <v/>
      </c>
      <c r="M56" s="51">
        <v>3</v>
      </c>
      <c r="N56" s="28"/>
      <c r="O56" s="49" t="str">
        <f>IF(R56&lt;&gt;"",_xlfn.RANK.EQ(R56,$R$9:$R$48,0),"")</f>
        <v/>
      </c>
      <c r="P56" s="24" t="str">
        <f t="shared" si="15"/>
        <v/>
      </c>
      <c r="Q56" s="24" t="str">
        <f>IF($K56="","",VLOOKUP(P56,LISTAS!$F$5:$G$304,2,0))</f>
        <v/>
      </c>
      <c r="R56" s="38" t="str">
        <f t="shared" si="18"/>
        <v/>
      </c>
      <c r="S56" s="25" t="str">
        <f t="shared" si="19"/>
        <v/>
      </c>
      <c r="T56" s="25" t="str">
        <f t="shared" si="16"/>
        <v/>
      </c>
    </row>
    <row r="57" spans="1:20" s="5" customFormat="1" ht="18.75" customHeight="1" x14ac:dyDescent="0.3">
      <c r="B57" s="26"/>
      <c r="C57" s="22" t="str">
        <f>IF(B57="","",VLOOKUP(B57,LISTAS!$F$5:$I$304,2,0))</f>
        <v/>
      </c>
      <c r="D57" s="22" t="str">
        <f>IF(B57="","",VLOOKUP(B57,LISTAS!$F$5:$I$304,4,0))</f>
        <v/>
      </c>
      <c r="E57" s="37"/>
      <c r="G57" s="50" t="str">
        <f t="shared" si="20"/>
        <v/>
      </c>
      <c r="H57" s="34" t="str">
        <f t="shared" si="11"/>
        <v/>
      </c>
      <c r="I57" s="34" t="str">
        <f t="shared" si="12"/>
        <v/>
      </c>
      <c r="J57" s="50" t="str">
        <f t="shared" si="13"/>
        <v/>
      </c>
      <c r="K57" s="50" t="str">
        <f t="shared" si="14"/>
        <v/>
      </c>
      <c r="L57" s="50" t="str">
        <f t="shared" si="17"/>
        <v/>
      </c>
      <c r="M57" s="51">
        <v>4</v>
      </c>
      <c r="N57" s="28"/>
      <c r="O57" s="49" t="str">
        <f>IF(R57&lt;&gt;"",_xlfn.RANK.EQ(R57,$R$9:$R$48,0),"")</f>
        <v/>
      </c>
      <c r="P57" s="24" t="str">
        <f t="shared" si="15"/>
        <v/>
      </c>
      <c r="Q57" s="24" t="str">
        <f>IF($K57="","",VLOOKUP(P57,LISTAS!$F$5:$G$304,2,0))</f>
        <v/>
      </c>
      <c r="R57" s="38" t="str">
        <f t="shared" si="18"/>
        <v/>
      </c>
      <c r="S57" s="25" t="str">
        <f t="shared" si="19"/>
        <v/>
      </c>
      <c r="T57" s="25" t="str">
        <f t="shared" si="16"/>
        <v/>
      </c>
    </row>
    <row r="58" spans="1:20" s="5" customFormat="1" ht="18.75" customHeight="1" x14ac:dyDescent="0.3">
      <c r="B58" s="26"/>
      <c r="C58" s="22" t="str">
        <f>IF(B58="","",VLOOKUP(B58,LISTAS!$F$5:$I$304,2,0))</f>
        <v/>
      </c>
      <c r="D58" s="22" t="str">
        <f>IF(B58="","",VLOOKUP(B58,LISTAS!$F$5:$I$304,4,0))</f>
        <v/>
      </c>
      <c r="E58" s="37"/>
      <c r="G58" s="50" t="str">
        <f t="shared" si="20"/>
        <v/>
      </c>
      <c r="H58" s="34" t="str">
        <f t="shared" si="11"/>
        <v/>
      </c>
      <c r="I58" s="34" t="str">
        <f t="shared" si="12"/>
        <v/>
      </c>
      <c r="J58" s="50" t="str">
        <f t="shared" si="13"/>
        <v/>
      </c>
      <c r="K58" s="50" t="str">
        <f t="shared" si="14"/>
        <v/>
      </c>
      <c r="L58" s="50" t="str">
        <f t="shared" si="17"/>
        <v/>
      </c>
      <c r="M58" s="51">
        <v>5</v>
      </c>
      <c r="N58" s="28"/>
      <c r="O58" s="49" t="str">
        <f>IF(R58&lt;&gt;"",_xlfn.RANK.EQ(R58,$R$9:$R$48,0),"")</f>
        <v/>
      </c>
      <c r="P58" s="24" t="str">
        <f t="shared" si="15"/>
        <v/>
      </c>
      <c r="Q58" s="24" t="str">
        <f>IF($K58="","",VLOOKUP(P58,LISTAS!$F$5:$G$304,2,0))</f>
        <v/>
      </c>
      <c r="R58" s="38" t="str">
        <f t="shared" si="18"/>
        <v/>
      </c>
      <c r="S58" s="25" t="str">
        <f t="shared" si="19"/>
        <v/>
      </c>
      <c r="T58" s="25" t="str">
        <f t="shared" si="16"/>
        <v/>
      </c>
    </row>
    <row r="59" spans="1:20" s="5" customFormat="1" ht="18.75" customHeight="1" x14ac:dyDescent="0.3">
      <c r="B59" s="26"/>
      <c r="C59" s="22" t="str">
        <f>IF(B59="","",VLOOKUP(B59,LISTAS!$F$5:$I$304,2,0))</f>
        <v/>
      </c>
      <c r="D59" s="22" t="str">
        <f>IF(B59="","",VLOOKUP(B59,LISTAS!$F$5:$I$304,4,0))</f>
        <v/>
      </c>
      <c r="E59" s="37"/>
      <c r="G59" s="50" t="str">
        <f t="shared" si="20"/>
        <v/>
      </c>
      <c r="H59" s="34" t="str">
        <f t="shared" si="11"/>
        <v/>
      </c>
      <c r="I59" s="34" t="str">
        <f t="shared" si="12"/>
        <v/>
      </c>
      <c r="J59" s="50" t="str">
        <f t="shared" si="13"/>
        <v/>
      </c>
      <c r="K59" s="50" t="str">
        <f t="shared" si="14"/>
        <v/>
      </c>
      <c r="L59" s="50" t="str">
        <f t="shared" si="17"/>
        <v/>
      </c>
      <c r="M59" s="51">
        <v>6</v>
      </c>
      <c r="N59" s="28"/>
      <c r="O59" s="49" t="str">
        <f t="shared" ref="O59:O93" si="21">IF(R59&lt;&gt;"",_xlfn.RANK.EQ(R59,$R$9:$R$48,0),"")</f>
        <v/>
      </c>
      <c r="P59" s="24" t="str">
        <f t="shared" si="15"/>
        <v/>
      </c>
      <c r="Q59" s="24" t="str">
        <f>IF($K59="","",VLOOKUP(P59,LISTAS!$F$5:$G$304,2,0))</f>
        <v/>
      </c>
      <c r="R59" s="38" t="str">
        <f t="shared" si="18"/>
        <v/>
      </c>
      <c r="S59" s="25" t="str">
        <f t="shared" si="19"/>
        <v/>
      </c>
      <c r="T59" s="25" t="str">
        <f t="shared" si="16"/>
        <v/>
      </c>
    </row>
    <row r="60" spans="1:20" s="5" customFormat="1" ht="18.75" customHeight="1" x14ac:dyDescent="0.3">
      <c r="B60" s="26"/>
      <c r="C60" s="22" t="str">
        <f>IF(B60="","",VLOOKUP(B60,LISTAS!$F$5:$I$304,2,0))</f>
        <v/>
      </c>
      <c r="D60" s="22" t="str">
        <f>IF(B60="","",VLOOKUP(B60,LISTAS!$F$5:$I$304,4,0))</f>
        <v/>
      </c>
      <c r="E60" s="37"/>
      <c r="G60" s="50" t="str">
        <f t="shared" si="20"/>
        <v/>
      </c>
      <c r="H60" s="34" t="str">
        <f t="shared" si="11"/>
        <v/>
      </c>
      <c r="I60" s="34" t="str">
        <f t="shared" si="12"/>
        <v/>
      </c>
      <c r="J60" s="50" t="str">
        <f t="shared" si="13"/>
        <v/>
      </c>
      <c r="K60" s="50" t="str">
        <f t="shared" si="14"/>
        <v/>
      </c>
      <c r="L60" s="50" t="str">
        <f t="shared" si="17"/>
        <v/>
      </c>
      <c r="M60" s="51">
        <v>7</v>
      </c>
      <c r="N60" s="28"/>
      <c r="O60" s="49" t="str">
        <f t="shared" si="21"/>
        <v/>
      </c>
      <c r="P60" s="24" t="str">
        <f t="shared" si="15"/>
        <v/>
      </c>
      <c r="Q60" s="24" t="str">
        <f>IF($K60="","",VLOOKUP(P60,LISTAS!$F$5:$G$304,2,0))</f>
        <v/>
      </c>
      <c r="R60" s="38" t="str">
        <f t="shared" si="18"/>
        <v/>
      </c>
      <c r="S60" s="25" t="str">
        <f t="shared" si="19"/>
        <v/>
      </c>
      <c r="T60" s="25" t="str">
        <f t="shared" si="16"/>
        <v/>
      </c>
    </row>
    <row r="61" spans="1:20" s="5" customFormat="1" ht="18.75" customHeight="1" x14ac:dyDescent="0.3">
      <c r="B61" s="26"/>
      <c r="C61" s="22" t="str">
        <f>IF(B61="","",VLOOKUP(B61,LISTAS!$F$5:$I$304,2,0))</f>
        <v/>
      </c>
      <c r="D61" s="22" t="str">
        <f>IF(B61="","",VLOOKUP(B61,LISTAS!$F$5:$I$304,4,0))</f>
        <v/>
      </c>
      <c r="E61" s="37"/>
      <c r="G61" s="50" t="str">
        <f t="shared" si="20"/>
        <v/>
      </c>
      <c r="H61" s="34" t="str">
        <f t="shared" si="11"/>
        <v/>
      </c>
      <c r="I61" s="34" t="str">
        <f t="shared" si="12"/>
        <v/>
      </c>
      <c r="J61" s="50" t="str">
        <f t="shared" si="13"/>
        <v/>
      </c>
      <c r="K61" s="50" t="str">
        <f t="shared" si="14"/>
        <v/>
      </c>
      <c r="L61" s="50" t="str">
        <f t="shared" si="17"/>
        <v/>
      </c>
      <c r="M61" s="51">
        <v>8</v>
      </c>
      <c r="N61" s="28"/>
      <c r="O61" s="49" t="str">
        <f t="shared" si="21"/>
        <v/>
      </c>
      <c r="P61" s="24" t="str">
        <f t="shared" si="15"/>
        <v/>
      </c>
      <c r="Q61" s="24" t="str">
        <f>IF($K61="","",VLOOKUP(P61,LISTAS!$F$5:$G$304,2,0))</f>
        <v/>
      </c>
      <c r="R61" s="38" t="str">
        <f t="shared" si="18"/>
        <v/>
      </c>
      <c r="S61" s="25" t="str">
        <f t="shared" si="19"/>
        <v/>
      </c>
      <c r="T61" s="25" t="str">
        <f t="shared" si="16"/>
        <v/>
      </c>
    </row>
    <row r="62" spans="1:20" s="5" customFormat="1" ht="18.75" customHeight="1" x14ac:dyDescent="0.3">
      <c r="B62" s="26"/>
      <c r="C62" s="22" t="str">
        <f>IF(B62="","",VLOOKUP(B62,LISTAS!$F$5:$I$304,2,0))</f>
        <v/>
      </c>
      <c r="D62" s="22" t="str">
        <f>IF(B62="","",VLOOKUP(B62,LISTAS!$F$5:$I$304,4,0))</f>
        <v/>
      </c>
      <c r="E62" s="37" t="s">
        <v>37</v>
      </c>
      <c r="G62" s="50" t="str">
        <f t="shared" si="20"/>
        <v/>
      </c>
      <c r="H62" s="34" t="str">
        <f t="shared" si="11"/>
        <v/>
      </c>
      <c r="I62" s="34" t="str">
        <f t="shared" si="12"/>
        <v/>
      </c>
      <c r="J62" s="50" t="str">
        <f t="shared" si="13"/>
        <v/>
      </c>
      <c r="K62" s="50" t="str">
        <f t="shared" si="14"/>
        <v/>
      </c>
      <c r="L62" s="50" t="str">
        <f t="shared" si="17"/>
        <v/>
      </c>
      <c r="M62" s="51">
        <v>9</v>
      </c>
      <c r="N62" s="28"/>
      <c r="O62" s="49" t="str">
        <f t="shared" si="21"/>
        <v/>
      </c>
      <c r="P62" s="24" t="str">
        <f t="shared" si="15"/>
        <v/>
      </c>
      <c r="Q62" s="24" t="str">
        <f>IF($K62="","",VLOOKUP(P62,LISTAS!$F$5:$G$304,2,0))</f>
        <v/>
      </c>
      <c r="R62" s="38" t="str">
        <f t="shared" si="18"/>
        <v/>
      </c>
      <c r="S62" s="25" t="str">
        <f t="shared" si="19"/>
        <v/>
      </c>
      <c r="T62" s="25" t="str">
        <f t="shared" si="16"/>
        <v/>
      </c>
    </row>
    <row r="63" spans="1:20" s="5" customFormat="1" ht="18.75" customHeight="1" x14ac:dyDescent="0.3">
      <c r="B63" s="26"/>
      <c r="C63" s="22" t="str">
        <f>IF(B63="","",VLOOKUP(B63,LISTAS!$F$5:$I$304,2,0))</f>
        <v/>
      </c>
      <c r="D63" s="22" t="str">
        <f>IF(B63="","",VLOOKUP(B63,LISTAS!$F$5:$I$304,4,0))</f>
        <v/>
      </c>
      <c r="E63" s="37" t="s">
        <v>37</v>
      </c>
      <c r="G63" s="50" t="str">
        <f t="shared" si="20"/>
        <v/>
      </c>
      <c r="H63" s="34" t="str">
        <f t="shared" si="11"/>
        <v/>
      </c>
      <c r="I63" s="34" t="str">
        <f t="shared" si="12"/>
        <v/>
      </c>
      <c r="J63" s="50" t="str">
        <f t="shared" si="13"/>
        <v/>
      </c>
      <c r="K63" s="50" t="str">
        <f t="shared" si="14"/>
        <v/>
      </c>
      <c r="L63" s="50" t="str">
        <f t="shared" si="17"/>
        <v/>
      </c>
      <c r="M63" s="51">
        <v>10</v>
      </c>
      <c r="N63" s="28"/>
      <c r="O63" s="49" t="str">
        <f t="shared" si="21"/>
        <v/>
      </c>
      <c r="P63" s="24" t="str">
        <f t="shared" si="15"/>
        <v/>
      </c>
      <c r="Q63" s="24" t="str">
        <f>IF($K63="","",VLOOKUP(P63,LISTAS!$F$5:$G$304,2,0))</f>
        <v/>
      </c>
      <c r="R63" s="38" t="str">
        <f t="shared" si="18"/>
        <v/>
      </c>
      <c r="S63" s="25" t="str">
        <f t="shared" si="19"/>
        <v/>
      </c>
      <c r="T63" s="25" t="str">
        <f t="shared" si="16"/>
        <v/>
      </c>
    </row>
    <row r="64" spans="1:20" s="5" customFormat="1" ht="18.75" customHeight="1" x14ac:dyDescent="0.3">
      <c r="B64" s="26"/>
      <c r="C64" s="22" t="str">
        <f>IF(B64="","",VLOOKUP(B64,LISTAS!$F$5:$I$304,2,0))</f>
        <v/>
      </c>
      <c r="D64" s="22" t="str">
        <f>IF(B64="","",VLOOKUP(B64,LISTAS!$F$5:$I$304,4,0))</f>
        <v/>
      </c>
      <c r="E64" s="37" t="s">
        <v>37</v>
      </c>
      <c r="G64" s="50" t="str">
        <f t="shared" si="20"/>
        <v/>
      </c>
      <c r="H64" s="34" t="str">
        <f t="shared" si="11"/>
        <v/>
      </c>
      <c r="I64" s="34" t="str">
        <f t="shared" si="12"/>
        <v/>
      </c>
      <c r="J64" s="50" t="str">
        <f t="shared" si="13"/>
        <v/>
      </c>
      <c r="K64" s="50" t="str">
        <f t="shared" si="14"/>
        <v/>
      </c>
      <c r="L64" s="50" t="str">
        <f t="shared" si="17"/>
        <v/>
      </c>
      <c r="M64" s="51">
        <v>11</v>
      </c>
      <c r="N64" s="28"/>
      <c r="O64" s="49" t="str">
        <f t="shared" si="21"/>
        <v/>
      </c>
      <c r="P64" s="24" t="str">
        <f t="shared" si="15"/>
        <v/>
      </c>
      <c r="Q64" s="24" t="str">
        <f>IF($K64="","",VLOOKUP(P64,LISTAS!$F$5:$G$304,2,0))</f>
        <v/>
      </c>
      <c r="R64" s="38" t="str">
        <f t="shared" si="18"/>
        <v/>
      </c>
      <c r="S64" s="25" t="str">
        <f t="shared" si="19"/>
        <v/>
      </c>
      <c r="T64" s="25" t="str">
        <f t="shared" si="16"/>
        <v/>
      </c>
    </row>
    <row r="65" spans="2:20" s="5" customFormat="1" ht="18.75" customHeight="1" x14ac:dyDescent="0.3">
      <c r="B65" s="26"/>
      <c r="C65" s="22" t="str">
        <f>IF(B65="","",VLOOKUP(B65,LISTAS!$F$5:$I$304,2,0))</f>
        <v/>
      </c>
      <c r="D65" s="22" t="str">
        <f>IF(B65="","",VLOOKUP(B65,LISTAS!$F$5:$I$304,4,0))</f>
        <v/>
      </c>
      <c r="E65" s="37" t="s">
        <v>37</v>
      </c>
      <c r="G65" s="50" t="str">
        <f t="shared" si="20"/>
        <v/>
      </c>
      <c r="H65" s="34" t="str">
        <f t="shared" si="11"/>
        <v/>
      </c>
      <c r="I65" s="34" t="str">
        <f t="shared" si="12"/>
        <v/>
      </c>
      <c r="J65" s="50" t="str">
        <f t="shared" si="13"/>
        <v/>
      </c>
      <c r="K65" s="50" t="str">
        <f t="shared" si="14"/>
        <v/>
      </c>
      <c r="L65" s="50" t="str">
        <f t="shared" si="17"/>
        <v/>
      </c>
      <c r="M65" s="51">
        <v>12</v>
      </c>
      <c r="N65" s="28"/>
      <c r="O65" s="49" t="str">
        <f t="shared" si="21"/>
        <v/>
      </c>
      <c r="P65" s="24" t="str">
        <f t="shared" si="15"/>
        <v/>
      </c>
      <c r="Q65" s="24" t="str">
        <f>IF($K65="","",VLOOKUP(P65,LISTAS!$F$5:$G$304,2,0))</f>
        <v/>
      </c>
      <c r="R65" s="38" t="str">
        <f t="shared" si="18"/>
        <v/>
      </c>
      <c r="S65" s="25" t="str">
        <f t="shared" si="19"/>
        <v/>
      </c>
      <c r="T65" s="25" t="str">
        <f t="shared" si="16"/>
        <v/>
      </c>
    </row>
    <row r="66" spans="2:20" s="5" customFormat="1" ht="18.75" customHeight="1" x14ac:dyDescent="0.3">
      <c r="B66" s="26"/>
      <c r="C66" s="22" t="str">
        <f>IF(B66="","",VLOOKUP(B66,LISTAS!$F$5:$I$304,2,0))</f>
        <v/>
      </c>
      <c r="D66" s="22" t="str">
        <f>IF(B66="","",VLOOKUP(B66,LISTAS!$F$5:$I$304,4,0))</f>
        <v/>
      </c>
      <c r="E66" s="37" t="s">
        <v>37</v>
      </c>
      <c r="G66" s="50" t="str">
        <f t="shared" si="20"/>
        <v/>
      </c>
      <c r="H66" s="34" t="str">
        <f t="shared" si="11"/>
        <v/>
      </c>
      <c r="I66" s="34" t="str">
        <f t="shared" si="12"/>
        <v/>
      </c>
      <c r="J66" s="50" t="str">
        <f t="shared" si="13"/>
        <v/>
      </c>
      <c r="K66" s="50" t="str">
        <f t="shared" si="14"/>
        <v/>
      </c>
      <c r="L66" s="50" t="str">
        <f t="shared" si="17"/>
        <v/>
      </c>
      <c r="M66" s="51">
        <v>13</v>
      </c>
      <c r="N66" s="28"/>
      <c r="O66" s="49" t="str">
        <f t="shared" si="21"/>
        <v/>
      </c>
      <c r="P66" s="24" t="str">
        <f t="shared" si="15"/>
        <v/>
      </c>
      <c r="Q66" s="24" t="str">
        <f>IF($K66="","",VLOOKUP(P66,LISTAS!$F$5:$G$304,2,0))</f>
        <v/>
      </c>
      <c r="R66" s="38" t="str">
        <f t="shared" si="18"/>
        <v/>
      </c>
      <c r="S66" s="25" t="str">
        <f t="shared" si="19"/>
        <v/>
      </c>
      <c r="T66" s="25" t="str">
        <f t="shared" si="16"/>
        <v/>
      </c>
    </row>
    <row r="67" spans="2:20" s="5" customFormat="1" ht="18.75" customHeight="1" x14ac:dyDescent="0.3">
      <c r="B67" s="26"/>
      <c r="C67" s="22" t="str">
        <f>IF(B67="","",VLOOKUP(B67,LISTAS!$F$5:$I$304,2,0))</f>
        <v/>
      </c>
      <c r="D67" s="22" t="str">
        <f>IF(B67="","",VLOOKUP(B67,LISTAS!$F$5:$I$304,4,0))</f>
        <v/>
      </c>
      <c r="E67" s="37" t="s">
        <v>37</v>
      </c>
      <c r="G67" s="50" t="str">
        <f t="shared" si="20"/>
        <v/>
      </c>
      <c r="H67" s="34" t="str">
        <f t="shared" si="11"/>
        <v/>
      </c>
      <c r="I67" s="34" t="str">
        <f t="shared" si="12"/>
        <v/>
      </c>
      <c r="J67" s="50" t="str">
        <f t="shared" si="13"/>
        <v/>
      </c>
      <c r="K67" s="50" t="str">
        <f t="shared" si="14"/>
        <v/>
      </c>
      <c r="L67" s="50" t="str">
        <f t="shared" si="17"/>
        <v/>
      </c>
      <c r="M67" s="51">
        <v>14</v>
      </c>
      <c r="N67" s="28"/>
      <c r="O67" s="49" t="str">
        <f t="shared" si="21"/>
        <v/>
      </c>
      <c r="P67" s="24" t="str">
        <f t="shared" si="15"/>
        <v/>
      </c>
      <c r="Q67" s="24" t="str">
        <f>IF($K67="","",VLOOKUP(P67,LISTAS!$F$5:$G$304,2,0))</f>
        <v/>
      </c>
      <c r="R67" s="38" t="str">
        <f t="shared" si="18"/>
        <v/>
      </c>
      <c r="S67" s="25" t="str">
        <f t="shared" si="19"/>
        <v/>
      </c>
      <c r="T67" s="25" t="str">
        <f t="shared" si="16"/>
        <v/>
      </c>
    </row>
    <row r="68" spans="2:20" s="5" customFormat="1" ht="18.75" customHeight="1" x14ac:dyDescent="0.3">
      <c r="B68" s="26"/>
      <c r="C68" s="22" t="str">
        <f>IF(B68="","",VLOOKUP(B68,LISTAS!$F$5:$I$304,2,0))</f>
        <v/>
      </c>
      <c r="D68" s="22" t="str">
        <f>IF(B68="","",VLOOKUP(B68,LISTAS!$F$5:$I$304,4,0))</f>
        <v/>
      </c>
      <c r="E68" s="37" t="s">
        <v>37</v>
      </c>
      <c r="G68" s="50" t="str">
        <f t="shared" si="20"/>
        <v/>
      </c>
      <c r="H68" s="34" t="str">
        <f t="shared" si="11"/>
        <v/>
      </c>
      <c r="I68" s="34" t="str">
        <f t="shared" si="12"/>
        <v/>
      </c>
      <c r="J68" s="50" t="str">
        <f t="shared" si="13"/>
        <v/>
      </c>
      <c r="K68" s="50" t="str">
        <f t="shared" si="14"/>
        <v/>
      </c>
      <c r="L68" s="50" t="str">
        <f t="shared" si="17"/>
        <v/>
      </c>
      <c r="M68" s="51">
        <v>15</v>
      </c>
      <c r="N68" s="28"/>
      <c r="O68" s="49" t="str">
        <f t="shared" si="21"/>
        <v/>
      </c>
      <c r="P68" s="24" t="str">
        <f t="shared" si="15"/>
        <v/>
      </c>
      <c r="Q68" s="24" t="str">
        <f>IF($K68="","",VLOOKUP(P68,LISTAS!$F$5:$G$304,2,0))</f>
        <v/>
      </c>
      <c r="R68" s="38" t="str">
        <f t="shared" si="18"/>
        <v/>
      </c>
      <c r="S68" s="25" t="str">
        <f t="shared" si="19"/>
        <v/>
      </c>
      <c r="T68" s="25" t="str">
        <f t="shared" si="16"/>
        <v/>
      </c>
    </row>
    <row r="69" spans="2:20" s="5" customFormat="1" ht="18.75" customHeight="1" x14ac:dyDescent="0.3">
      <c r="B69" s="26"/>
      <c r="C69" s="22" t="str">
        <f>IF(B69="","",VLOOKUP(B69,LISTAS!$F$5:$I$304,2,0))</f>
        <v/>
      </c>
      <c r="D69" s="22" t="str">
        <f>IF(B69="","",VLOOKUP(B69,LISTAS!$F$5:$I$304,4,0))</f>
        <v/>
      </c>
      <c r="E69" s="37" t="s">
        <v>37</v>
      </c>
      <c r="G69" s="50" t="str">
        <f t="shared" si="20"/>
        <v/>
      </c>
      <c r="H69" s="34" t="str">
        <f t="shared" si="11"/>
        <v/>
      </c>
      <c r="I69" s="34" t="str">
        <f t="shared" si="12"/>
        <v/>
      </c>
      <c r="J69" s="50" t="str">
        <f t="shared" si="13"/>
        <v/>
      </c>
      <c r="K69" s="50" t="str">
        <f t="shared" si="14"/>
        <v/>
      </c>
      <c r="L69" s="50" t="str">
        <f t="shared" si="17"/>
        <v/>
      </c>
      <c r="M69" s="51">
        <v>16</v>
      </c>
      <c r="N69" s="28"/>
      <c r="O69" s="49" t="str">
        <f t="shared" si="21"/>
        <v/>
      </c>
      <c r="P69" s="24" t="str">
        <f t="shared" si="15"/>
        <v/>
      </c>
      <c r="Q69" s="24" t="str">
        <f>IF($K69="","",VLOOKUP(P69,LISTAS!$F$5:$G$304,2,0))</f>
        <v/>
      </c>
      <c r="R69" s="38" t="str">
        <f t="shared" si="18"/>
        <v/>
      </c>
      <c r="S69" s="25" t="str">
        <f t="shared" si="19"/>
        <v/>
      </c>
      <c r="T69" s="25" t="str">
        <f t="shared" si="16"/>
        <v/>
      </c>
    </row>
    <row r="70" spans="2:20" s="5" customFormat="1" ht="18.75" customHeight="1" x14ac:dyDescent="0.3">
      <c r="B70" s="26"/>
      <c r="C70" s="22" t="str">
        <f>IF(B70="","",VLOOKUP(B70,LISTAS!$F$5:$I$304,2,0))</f>
        <v/>
      </c>
      <c r="D70" s="22" t="str">
        <f>IF(B70="","",VLOOKUP(B70,LISTAS!$F$5:$I$304,4,0))</f>
        <v/>
      </c>
      <c r="E70" s="37" t="s">
        <v>37</v>
      </c>
      <c r="G70" s="50" t="str">
        <f t="shared" si="20"/>
        <v/>
      </c>
      <c r="H70" s="34" t="str">
        <f t="shared" si="11"/>
        <v/>
      </c>
      <c r="I70" s="34" t="str">
        <f t="shared" si="12"/>
        <v/>
      </c>
      <c r="J70" s="50" t="str">
        <f t="shared" si="13"/>
        <v/>
      </c>
      <c r="K70" s="50" t="str">
        <f t="shared" si="14"/>
        <v/>
      </c>
      <c r="L70" s="50" t="str">
        <f t="shared" si="17"/>
        <v/>
      </c>
      <c r="M70" s="51">
        <v>17</v>
      </c>
      <c r="N70" s="28"/>
      <c r="O70" s="49" t="str">
        <f t="shared" si="21"/>
        <v/>
      </c>
      <c r="P70" s="24" t="str">
        <f t="shared" si="15"/>
        <v/>
      </c>
      <c r="Q70" s="24" t="str">
        <f>IF($K70="","",VLOOKUP(P70,LISTAS!$F$5:$G$304,2,0))</f>
        <v/>
      </c>
      <c r="R70" s="38" t="str">
        <f t="shared" si="18"/>
        <v/>
      </c>
      <c r="S70" s="25" t="str">
        <f t="shared" si="19"/>
        <v/>
      </c>
      <c r="T70" s="25" t="str">
        <f t="shared" si="16"/>
        <v/>
      </c>
    </row>
    <row r="71" spans="2:20" s="5" customFormat="1" ht="18.75" customHeight="1" x14ac:dyDescent="0.3">
      <c r="B71" s="26"/>
      <c r="C71" s="22" t="str">
        <f>IF(B71="","",VLOOKUP(B71,LISTAS!$F$5:$I$304,2,0))</f>
        <v/>
      </c>
      <c r="D71" s="22" t="str">
        <f>IF(B71="","",VLOOKUP(B71,LISTAS!$F$5:$I$304,4,0))</f>
        <v/>
      </c>
      <c r="E71" s="37" t="s">
        <v>37</v>
      </c>
      <c r="G71" s="50" t="str">
        <f t="shared" si="20"/>
        <v/>
      </c>
      <c r="H71" s="34" t="str">
        <f t="shared" si="11"/>
        <v/>
      </c>
      <c r="I71" s="34" t="str">
        <f t="shared" si="12"/>
        <v/>
      </c>
      <c r="J71" s="50" t="str">
        <f t="shared" si="13"/>
        <v/>
      </c>
      <c r="K71" s="50" t="str">
        <f t="shared" si="14"/>
        <v/>
      </c>
      <c r="L71" s="50" t="str">
        <f t="shared" si="17"/>
        <v/>
      </c>
      <c r="M71" s="51">
        <v>18</v>
      </c>
      <c r="N71" s="28"/>
      <c r="O71" s="49" t="str">
        <f t="shared" si="21"/>
        <v/>
      </c>
      <c r="P71" s="24" t="str">
        <f t="shared" si="15"/>
        <v/>
      </c>
      <c r="Q71" s="24" t="str">
        <f>IF($K71="","",VLOOKUP(P71,LISTAS!$F$5:$G$304,2,0))</f>
        <v/>
      </c>
      <c r="R71" s="38" t="str">
        <f t="shared" si="18"/>
        <v/>
      </c>
      <c r="S71" s="25" t="str">
        <f t="shared" si="19"/>
        <v/>
      </c>
      <c r="T71" s="25" t="str">
        <f t="shared" si="16"/>
        <v/>
      </c>
    </row>
    <row r="72" spans="2:20" s="5" customFormat="1" ht="18.75" customHeight="1" x14ac:dyDescent="0.3">
      <c r="B72" s="26"/>
      <c r="C72" s="22" t="str">
        <f>IF(B72="","",VLOOKUP(B72,LISTAS!$F$5:$I$304,2,0))</f>
        <v/>
      </c>
      <c r="D72" s="22" t="str">
        <f>IF(B72="","",VLOOKUP(B72,LISTAS!$F$5:$I$304,4,0))</f>
        <v/>
      </c>
      <c r="E72" s="37" t="s">
        <v>37</v>
      </c>
      <c r="G72" s="50" t="str">
        <f t="shared" si="20"/>
        <v/>
      </c>
      <c r="H72" s="34" t="str">
        <f t="shared" si="11"/>
        <v/>
      </c>
      <c r="I72" s="34" t="str">
        <f t="shared" si="12"/>
        <v/>
      </c>
      <c r="J72" s="50" t="str">
        <f t="shared" si="13"/>
        <v/>
      </c>
      <c r="K72" s="50" t="str">
        <f t="shared" si="14"/>
        <v/>
      </c>
      <c r="L72" s="50" t="str">
        <f t="shared" si="17"/>
        <v/>
      </c>
      <c r="M72" s="51">
        <v>19</v>
      </c>
      <c r="N72" s="28"/>
      <c r="O72" s="49" t="str">
        <f t="shared" si="21"/>
        <v/>
      </c>
      <c r="P72" s="24" t="str">
        <f t="shared" si="15"/>
        <v/>
      </c>
      <c r="Q72" s="24" t="str">
        <f>IF($K72="","",VLOOKUP(P72,LISTAS!$F$5:$G$304,2,0))</f>
        <v/>
      </c>
      <c r="R72" s="38" t="str">
        <f t="shared" si="18"/>
        <v/>
      </c>
      <c r="S72" s="25" t="str">
        <f t="shared" si="19"/>
        <v/>
      </c>
      <c r="T72" s="25" t="str">
        <f t="shared" si="16"/>
        <v/>
      </c>
    </row>
    <row r="73" spans="2:20" s="5" customFormat="1" ht="18.75" customHeight="1" x14ac:dyDescent="0.3">
      <c r="B73" s="26"/>
      <c r="C73" s="22" t="str">
        <f>IF(B73="","",VLOOKUP(B73,LISTAS!$F$5:$I$304,2,0))</f>
        <v/>
      </c>
      <c r="D73" s="22" t="str">
        <f>IF(B73="","",VLOOKUP(B73,LISTAS!$F$5:$I$304,4,0))</f>
        <v/>
      </c>
      <c r="E73" s="37" t="s">
        <v>37</v>
      </c>
      <c r="G73" s="50" t="str">
        <f t="shared" si="20"/>
        <v/>
      </c>
      <c r="H73" s="34" t="str">
        <f t="shared" si="11"/>
        <v/>
      </c>
      <c r="I73" s="34" t="str">
        <f t="shared" si="12"/>
        <v/>
      </c>
      <c r="J73" s="50" t="str">
        <f t="shared" si="13"/>
        <v/>
      </c>
      <c r="K73" s="50" t="str">
        <f t="shared" si="14"/>
        <v/>
      </c>
      <c r="L73" s="50" t="str">
        <f t="shared" si="17"/>
        <v/>
      </c>
      <c r="M73" s="51">
        <v>20</v>
      </c>
      <c r="N73" s="28"/>
      <c r="O73" s="49" t="str">
        <f t="shared" si="21"/>
        <v/>
      </c>
      <c r="P73" s="24" t="str">
        <f t="shared" si="15"/>
        <v/>
      </c>
      <c r="Q73" s="24" t="str">
        <f>IF($K73="","",VLOOKUP(P73,LISTAS!$F$5:$G$304,2,0))</f>
        <v/>
      </c>
      <c r="R73" s="38" t="str">
        <f t="shared" si="18"/>
        <v/>
      </c>
      <c r="S73" s="25" t="str">
        <f t="shared" si="19"/>
        <v/>
      </c>
      <c r="T73" s="25" t="str">
        <f t="shared" si="16"/>
        <v/>
      </c>
    </row>
    <row r="74" spans="2:20" ht="16.5" x14ac:dyDescent="0.3">
      <c r="B74" s="26"/>
      <c r="C74" s="22" t="str">
        <f>IF(B74="","",VLOOKUP(B74,LISTAS!$F$5:$I$304,2,0))</f>
        <v/>
      </c>
      <c r="D74" s="22" t="str">
        <f>IF(B74="","",VLOOKUP(B74,LISTAS!$F$5:$I$304,4,0))</f>
        <v/>
      </c>
      <c r="E74" s="37" t="s">
        <v>37</v>
      </c>
      <c r="F74" s="5"/>
      <c r="G74" s="50" t="str">
        <f t="shared" si="20"/>
        <v/>
      </c>
      <c r="H74" s="34" t="str">
        <f t="shared" si="11"/>
        <v/>
      </c>
      <c r="I74" s="34" t="str">
        <f t="shared" si="12"/>
        <v/>
      </c>
      <c r="J74" s="50" t="str">
        <f t="shared" si="13"/>
        <v/>
      </c>
      <c r="K74" s="50" t="str">
        <f t="shared" si="14"/>
        <v/>
      </c>
      <c r="L74" s="50" t="str">
        <f t="shared" si="17"/>
        <v/>
      </c>
      <c r="M74" s="51">
        <v>21</v>
      </c>
      <c r="N74" s="28"/>
      <c r="O74" s="49" t="str">
        <f t="shared" si="21"/>
        <v/>
      </c>
      <c r="P74" s="24" t="str">
        <f t="shared" si="15"/>
        <v/>
      </c>
      <c r="Q74" s="24" t="str">
        <f>IF($K74="","",VLOOKUP(P74,LISTAS!$F$5:$G$304,2,0))</f>
        <v/>
      </c>
      <c r="R74" s="38" t="str">
        <f t="shared" si="18"/>
        <v/>
      </c>
      <c r="S74" s="25" t="str">
        <f t="shared" si="19"/>
        <v/>
      </c>
      <c r="T74" s="25" t="str">
        <f t="shared" si="16"/>
        <v/>
      </c>
    </row>
    <row r="75" spans="2:20" ht="16.5" x14ac:dyDescent="0.3">
      <c r="B75" s="26"/>
      <c r="C75" s="22" t="str">
        <f>IF(B75="","",VLOOKUP(B75,LISTAS!$F$5:$I$304,2,0))</f>
        <v/>
      </c>
      <c r="D75" s="22" t="str">
        <f>IF(B75="","",VLOOKUP(B75,LISTAS!$F$5:$I$304,4,0))</f>
        <v/>
      </c>
      <c r="E75" s="37" t="s">
        <v>37</v>
      </c>
      <c r="F75" s="5"/>
      <c r="G75" s="50" t="str">
        <f t="shared" si="20"/>
        <v/>
      </c>
      <c r="H75" s="34" t="str">
        <f t="shared" si="11"/>
        <v/>
      </c>
      <c r="I75" s="34" t="str">
        <f t="shared" si="12"/>
        <v/>
      </c>
      <c r="J75" s="50" t="str">
        <f t="shared" si="13"/>
        <v/>
      </c>
      <c r="K75" s="50" t="str">
        <f t="shared" si="14"/>
        <v/>
      </c>
      <c r="L75" s="50" t="str">
        <f t="shared" si="17"/>
        <v/>
      </c>
      <c r="M75" s="51">
        <v>22</v>
      </c>
      <c r="N75" s="28"/>
      <c r="O75" s="49" t="str">
        <f t="shared" si="21"/>
        <v/>
      </c>
      <c r="P75" s="24" t="str">
        <f t="shared" si="15"/>
        <v/>
      </c>
      <c r="Q75" s="24" t="str">
        <f>IF($K75="","",VLOOKUP(P75,LISTAS!$F$5:$G$304,2,0))</f>
        <v/>
      </c>
      <c r="R75" s="38" t="str">
        <f t="shared" si="18"/>
        <v/>
      </c>
      <c r="S75" s="25" t="str">
        <f t="shared" si="19"/>
        <v/>
      </c>
      <c r="T75" s="25" t="str">
        <f t="shared" si="16"/>
        <v/>
      </c>
    </row>
    <row r="76" spans="2:20" ht="16.5" x14ac:dyDescent="0.3">
      <c r="B76" s="26"/>
      <c r="C76" s="22" t="str">
        <f>IF(B76="","",VLOOKUP(B76,LISTAS!$F$5:$I$304,2,0))</f>
        <v/>
      </c>
      <c r="D76" s="22" t="str">
        <f>IF(B76="","",VLOOKUP(B76,LISTAS!$F$5:$I$304,4,0))</f>
        <v/>
      </c>
      <c r="E76" s="37" t="s">
        <v>37</v>
      </c>
      <c r="F76" s="5"/>
      <c r="G76" s="50" t="str">
        <f t="shared" si="20"/>
        <v/>
      </c>
      <c r="H76" s="34" t="str">
        <f t="shared" si="11"/>
        <v/>
      </c>
      <c r="I76" s="34" t="str">
        <f t="shared" si="12"/>
        <v/>
      </c>
      <c r="J76" s="50" t="str">
        <f t="shared" si="13"/>
        <v/>
      </c>
      <c r="K76" s="50" t="str">
        <f t="shared" si="14"/>
        <v/>
      </c>
      <c r="L76" s="50" t="str">
        <f t="shared" si="17"/>
        <v/>
      </c>
      <c r="M76" s="51">
        <v>23</v>
      </c>
      <c r="N76" s="28"/>
      <c r="O76" s="49" t="str">
        <f t="shared" si="21"/>
        <v/>
      </c>
      <c r="P76" s="24" t="str">
        <f t="shared" si="15"/>
        <v/>
      </c>
      <c r="Q76" s="24" t="str">
        <f>IF($K76="","",VLOOKUP(P76,LISTAS!$F$5:$G$304,2,0))</f>
        <v/>
      </c>
      <c r="R76" s="38" t="str">
        <f t="shared" si="18"/>
        <v/>
      </c>
      <c r="S76" s="25" t="str">
        <f t="shared" si="19"/>
        <v/>
      </c>
      <c r="T76" s="25" t="str">
        <f t="shared" si="16"/>
        <v/>
      </c>
    </row>
    <row r="77" spans="2:20" ht="16.5" x14ac:dyDescent="0.3">
      <c r="B77" s="26"/>
      <c r="C77" s="22" t="str">
        <f>IF(B77="","",VLOOKUP(B77,LISTAS!$F$5:$I$304,2,0))</f>
        <v/>
      </c>
      <c r="D77" s="22" t="str">
        <f>IF(B77="","",VLOOKUP(B77,LISTAS!$F$5:$I$304,4,0))</f>
        <v/>
      </c>
      <c r="E77" s="37" t="s">
        <v>37</v>
      </c>
      <c r="F77" s="5"/>
      <c r="G77" s="50" t="str">
        <f t="shared" si="20"/>
        <v/>
      </c>
      <c r="H77" s="34" t="str">
        <f t="shared" si="11"/>
        <v/>
      </c>
      <c r="I77" s="34" t="str">
        <f t="shared" si="12"/>
        <v/>
      </c>
      <c r="J77" s="50" t="str">
        <f t="shared" si="13"/>
        <v/>
      </c>
      <c r="K77" s="50" t="str">
        <f t="shared" si="14"/>
        <v/>
      </c>
      <c r="L77" s="50" t="str">
        <f t="shared" si="17"/>
        <v/>
      </c>
      <c r="M77" s="51">
        <v>24</v>
      </c>
      <c r="N77" s="28"/>
      <c r="O77" s="49" t="str">
        <f t="shared" si="21"/>
        <v/>
      </c>
      <c r="P77" s="24" t="str">
        <f t="shared" si="15"/>
        <v/>
      </c>
      <c r="Q77" s="24" t="str">
        <f>IF($K77="","",VLOOKUP(P77,LISTAS!$F$5:$G$304,2,0))</f>
        <v/>
      </c>
      <c r="R77" s="38" t="str">
        <f t="shared" si="18"/>
        <v/>
      </c>
      <c r="S77" s="25" t="str">
        <f t="shared" si="19"/>
        <v/>
      </c>
      <c r="T77" s="25" t="str">
        <f t="shared" si="16"/>
        <v/>
      </c>
    </row>
    <row r="78" spans="2:20" ht="16.5" x14ac:dyDescent="0.3">
      <c r="B78" s="26"/>
      <c r="C78" s="22" t="str">
        <f>IF(B78="","",VLOOKUP(B78,LISTAS!$F$5:$I$304,2,0))</f>
        <v/>
      </c>
      <c r="D78" s="22" t="str">
        <f>IF(B78="","",VLOOKUP(B78,LISTAS!$F$5:$I$304,4,0))</f>
        <v/>
      </c>
      <c r="E78" s="37" t="s">
        <v>37</v>
      </c>
      <c r="F78" s="5"/>
      <c r="G78" s="50" t="str">
        <f t="shared" si="20"/>
        <v/>
      </c>
      <c r="H78" s="34" t="str">
        <f t="shared" si="11"/>
        <v/>
      </c>
      <c r="I78" s="34" t="str">
        <f t="shared" si="12"/>
        <v/>
      </c>
      <c r="J78" s="50" t="str">
        <f t="shared" si="13"/>
        <v/>
      </c>
      <c r="K78" s="50" t="str">
        <f t="shared" si="14"/>
        <v/>
      </c>
      <c r="L78" s="50" t="str">
        <f t="shared" si="17"/>
        <v/>
      </c>
      <c r="M78" s="51">
        <v>25</v>
      </c>
      <c r="N78" s="28"/>
      <c r="O78" s="49" t="str">
        <f t="shared" si="21"/>
        <v/>
      </c>
      <c r="P78" s="24" t="str">
        <f t="shared" si="15"/>
        <v/>
      </c>
      <c r="Q78" s="24" t="str">
        <f>IF($K78="","",VLOOKUP(P78,LISTAS!$F$5:$G$304,2,0))</f>
        <v/>
      </c>
      <c r="R78" s="38" t="str">
        <f t="shared" si="18"/>
        <v/>
      </c>
      <c r="S78" s="25" t="str">
        <f t="shared" si="19"/>
        <v/>
      </c>
      <c r="T78" s="25" t="str">
        <f t="shared" si="16"/>
        <v/>
      </c>
    </row>
    <row r="79" spans="2:20" ht="16.5" x14ac:dyDescent="0.3">
      <c r="B79" s="26"/>
      <c r="C79" s="22" t="str">
        <f>IF(B79="","",VLOOKUP(B79,LISTAS!$F$5:$I$304,2,0))</f>
        <v/>
      </c>
      <c r="D79" s="22" t="str">
        <f>IF(B79="","",VLOOKUP(B79,LISTAS!$F$5:$I$304,4,0))</f>
        <v/>
      </c>
      <c r="E79" s="37" t="s">
        <v>37</v>
      </c>
      <c r="F79" s="5"/>
      <c r="G79" s="50" t="str">
        <f t="shared" si="20"/>
        <v/>
      </c>
      <c r="H79" s="34" t="str">
        <f t="shared" si="11"/>
        <v/>
      </c>
      <c r="I79" s="34" t="str">
        <f t="shared" si="12"/>
        <v/>
      </c>
      <c r="J79" s="50" t="str">
        <f t="shared" si="13"/>
        <v/>
      </c>
      <c r="K79" s="50" t="str">
        <f t="shared" si="14"/>
        <v/>
      </c>
      <c r="L79" s="50" t="str">
        <f t="shared" si="17"/>
        <v/>
      </c>
      <c r="M79" s="51">
        <v>26</v>
      </c>
      <c r="N79" s="28"/>
      <c r="O79" s="49" t="str">
        <f t="shared" si="21"/>
        <v/>
      </c>
      <c r="P79" s="24" t="str">
        <f t="shared" si="15"/>
        <v/>
      </c>
      <c r="Q79" s="24" t="str">
        <f>IF($K79="","",VLOOKUP(P79,LISTAS!$F$5:$G$304,2,0))</f>
        <v/>
      </c>
      <c r="R79" s="38" t="str">
        <f t="shared" si="18"/>
        <v/>
      </c>
      <c r="S79" s="25" t="str">
        <f t="shared" si="19"/>
        <v/>
      </c>
      <c r="T79" s="25" t="str">
        <f t="shared" si="16"/>
        <v/>
      </c>
    </row>
    <row r="80" spans="2:20" ht="16.5" x14ac:dyDescent="0.3">
      <c r="B80" s="26"/>
      <c r="C80" s="22" t="str">
        <f>IF(B80="","",VLOOKUP(B80,LISTAS!$F$5:$I$304,2,0))</f>
        <v/>
      </c>
      <c r="D80" s="22" t="str">
        <f>IF(B80="","",VLOOKUP(B80,LISTAS!$F$5:$I$304,4,0))</f>
        <v/>
      </c>
      <c r="E80" s="37" t="s">
        <v>37</v>
      </c>
      <c r="F80" s="5"/>
      <c r="G80" s="50" t="str">
        <f t="shared" si="20"/>
        <v/>
      </c>
      <c r="H80" s="34" t="str">
        <f t="shared" si="11"/>
        <v/>
      </c>
      <c r="I80" s="34" t="str">
        <f t="shared" si="12"/>
        <v/>
      </c>
      <c r="J80" s="50" t="str">
        <f t="shared" si="13"/>
        <v/>
      </c>
      <c r="K80" s="50" t="str">
        <f t="shared" si="14"/>
        <v/>
      </c>
      <c r="L80" s="50" t="str">
        <f t="shared" si="17"/>
        <v/>
      </c>
      <c r="M80" s="51">
        <v>27</v>
      </c>
      <c r="N80" s="28"/>
      <c r="O80" s="49" t="str">
        <f t="shared" si="21"/>
        <v/>
      </c>
      <c r="P80" s="24" t="str">
        <f t="shared" si="15"/>
        <v/>
      </c>
      <c r="Q80" s="24" t="str">
        <f>IF($K80="","",VLOOKUP(P80,LISTAS!$F$5:$G$304,2,0))</f>
        <v/>
      </c>
      <c r="R80" s="38" t="str">
        <f t="shared" si="18"/>
        <v/>
      </c>
      <c r="S80" s="25" t="str">
        <f t="shared" si="19"/>
        <v/>
      </c>
      <c r="T80" s="25" t="str">
        <f t="shared" si="16"/>
        <v/>
      </c>
    </row>
    <row r="81" spans="2:20" ht="16.5" x14ac:dyDescent="0.3">
      <c r="B81" s="26"/>
      <c r="C81" s="22" t="str">
        <f>IF(B81="","",VLOOKUP(B81,LISTAS!$F$5:$I$304,2,0))</f>
        <v/>
      </c>
      <c r="D81" s="22" t="str">
        <f>IF(B81="","",VLOOKUP(B81,LISTAS!$F$5:$I$304,4,0))</f>
        <v/>
      </c>
      <c r="E81" s="37" t="s">
        <v>37</v>
      </c>
      <c r="F81" s="5"/>
      <c r="G81" s="50" t="str">
        <f t="shared" si="20"/>
        <v/>
      </c>
      <c r="H81" s="34" t="str">
        <f t="shared" si="11"/>
        <v/>
      </c>
      <c r="I81" s="34" t="str">
        <f t="shared" si="12"/>
        <v/>
      </c>
      <c r="J81" s="50" t="str">
        <f t="shared" si="13"/>
        <v/>
      </c>
      <c r="K81" s="50" t="str">
        <f t="shared" si="14"/>
        <v/>
      </c>
      <c r="L81" s="50" t="str">
        <f t="shared" si="17"/>
        <v/>
      </c>
      <c r="M81" s="51">
        <v>28</v>
      </c>
      <c r="N81" s="28"/>
      <c r="O81" s="49" t="str">
        <f t="shared" si="21"/>
        <v/>
      </c>
      <c r="P81" s="24" t="str">
        <f t="shared" si="15"/>
        <v/>
      </c>
      <c r="Q81" s="24" t="str">
        <f>IF($K81="","",VLOOKUP(P81,LISTAS!$F$5:$G$304,2,0))</f>
        <v/>
      </c>
      <c r="R81" s="38" t="str">
        <f t="shared" si="18"/>
        <v/>
      </c>
      <c r="S81" s="25" t="str">
        <f t="shared" si="19"/>
        <v/>
      </c>
      <c r="T81" s="25" t="str">
        <f t="shared" si="16"/>
        <v/>
      </c>
    </row>
    <row r="82" spans="2:20" ht="16.5" x14ac:dyDescent="0.3">
      <c r="B82" s="26"/>
      <c r="C82" s="22" t="str">
        <f>IF(B82="","",VLOOKUP(B82,LISTAS!$F$5:$I$304,2,0))</f>
        <v/>
      </c>
      <c r="D82" s="22" t="str">
        <f>IF(B82="","",VLOOKUP(B82,LISTAS!$F$5:$I$304,4,0))</f>
        <v/>
      </c>
      <c r="E82" s="37" t="s">
        <v>37</v>
      </c>
      <c r="F82" s="5"/>
      <c r="G82" s="50" t="str">
        <f t="shared" si="20"/>
        <v/>
      </c>
      <c r="H82" s="34" t="str">
        <f t="shared" si="11"/>
        <v/>
      </c>
      <c r="I82" s="34" t="str">
        <f t="shared" si="12"/>
        <v/>
      </c>
      <c r="J82" s="50" t="str">
        <f t="shared" si="13"/>
        <v/>
      </c>
      <c r="K82" s="50" t="str">
        <f t="shared" si="14"/>
        <v/>
      </c>
      <c r="L82" s="50" t="str">
        <f t="shared" si="17"/>
        <v/>
      </c>
      <c r="M82" s="51">
        <v>29</v>
      </c>
      <c r="N82" s="28"/>
      <c r="O82" s="49" t="str">
        <f t="shared" si="21"/>
        <v/>
      </c>
      <c r="P82" s="24" t="str">
        <f t="shared" si="15"/>
        <v/>
      </c>
      <c r="Q82" s="24" t="str">
        <f>IF($K82="","",VLOOKUP(P82,LISTAS!$F$5:$G$304,2,0))</f>
        <v/>
      </c>
      <c r="R82" s="38" t="str">
        <f t="shared" si="18"/>
        <v/>
      </c>
      <c r="S82" s="25" t="str">
        <f t="shared" si="19"/>
        <v/>
      </c>
      <c r="T82" s="25" t="str">
        <f t="shared" si="16"/>
        <v/>
      </c>
    </row>
    <row r="83" spans="2:20" ht="16.5" x14ac:dyDescent="0.3">
      <c r="B83" s="26"/>
      <c r="C83" s="22" t="str">
        <f>IF(B83="","",VLOOKUP(B83,LISTAS!$F$5:$I$304,2,0))</f>
        <v/>
      </c>
      <c r="D83" s="22" t="str">
        <f>IF(B83="","",VLOOKUP(B83,LISTAS!$F$5:$I$304,4,0))</f>
        <v/>
      </c>
      <c r="E83" s="37" t="s">
        <v>37</v>
      </c>
      <c r="F83" s="5"/>
      <c r="G83" s="50" t="str">
        <f t="shared" si="20"/>
        <v/>
      </c>
      <c r="H83" s="34" t="str">
        <f t="shared" si="11"/>
        <v/>
      </c>
      <c r="I83" s="34" t="str">
        <f t="shared" si="12"/>
        <v/>
      </c>
      <c r="J83" s="50" t="str">
        <f t="shared" si="13"/>
        <v/>
      </c>
      <c r="K83" s="50" t="str">
        <f t="shared" si="14"/>
        <v/>
      </c>
      <c r="L83" s="50" t="str">
        <f t="shared" si="17"/>
        <v/>
      </c>
      <c r="M83" s="51">
        <v>30</v>
      </c>
      <c r="N83" s="28"/>
      <c r="O83" s="49" t="str">
        <f t="shared" si="21"/>
        <v/>
      </c>
      <c r="P83" s="24" t="str">
        <f t="shared" si="15"/>
        <v/>
      </c>
      <c r="Q83" s="24" t="str">
        <f>IF($K83="","",VLOOKUP(P83,LISTAS!$F$5:$G$304,2,0))</f>
        <v/>
      </c>
      <c r="R83" s="38" t="str">
        <f t="shared" si="18"/>
        <v/>
      </c>
      <c r="S83" s="25" t="str">
        <f t="shared" si="19"/>
        <v/>
      </c>
      <c r="T83" s="25" t="str">
        <f t="shared" si="16"/>
        <v/>
      </c>
    </row>
    <row r="84" spans="2:20" ht="16.5" x14ac:dyDescent="0.3">
      <c r="B84" s="26"/>
      <c r="C84" s="22" t="str">
        <f>IF(B84="","",VLOOKUP(B84,LISTAS!$F$5:$I$304,2,0))</f>
        <v/>
      </c>
      <c r="D84" s="22" t="str">
        <f>IF(B84="","",VLOOKUP(B84,LISTAS!$F$5:$I$304,4,0))</f>
        <v/>
      </c>
      <c r="E84" s="37" t="s">
        <v>37</v>
      </c>
      <c r="F84" s="5"/>
      <c r="G84" s="50" t="str">
        <f t="shared" si="20"/>
        <v/>
      </c>
      <c r="H84" s="34" t="str">
        <f t="shared" si="11"/>
        <v/>
      </c>
      <c r="I84" s="34" t="str">
        <f t="shared" si="12"/>
        <v/>
      </c>
      <c r="J84" s="50" t="str">
        <f t="shared" si="13"/>
        <v/>
      </c>
      <c r="K84" s="50" t="str">
        <f t="shared" si="14"/>
        <v/>
      </c>
      <c r="L84" s="50" t="str">
        <f t="shared" si="17"/>
        <v/>
      </c>
      <c r="M84" s="51">
        <v>31</v>
      </c>
      <c r="N84" s="28"/>
      <c r="O84" s="49" t="str">
        <f t="shared" si="21"/>
        <v/>
      </c>
      <c r="P84" s="24" t="str">
        <f t="shared" si="15"/>
        <v/>
      </c>
      <c r="Q84" s="24" t="str">
        <f>IF($K84="","",VLOOKUP(P84,LISTAS!$F$5:$G$304,2,0))</f>
        <v/>
      </c>
      <c r="R84" s="38" t="str">
        <f t="shared" si="18"/>
        <v/>
      </c>
      <c r="S84" s="25" t="str">
        <f t="shared" si="19"/>
        <v/>
      </c>
      <c r="T84" s="25" t="str">
        <f t="shared" si="16"/>
        <v/>
      </c>
    </row>
    <row r="85" spans="2:20" ht="16.5" x14ac:dyDescent="0.3">
      <c r="B85" s="26"/>
      <c r="C85" s="22" t="str">
        <f>IF(B85="","",VLOOKUP(B85,LISTAS!$F$5:$I$304,2,0))</f>
        <v/>
      </c>
      <c r="D85" s="22" t="str">
        <f>IF(B85="","",VLOOKUP(B85,LISTAS!$F$5:$I$304,4,0))</f>
        <v/>
      </c>
      <c r="E85" s="37" t="s">
        <v>37</v>
      </c>
      <c r="F85" s="5"/>
      <c r="G85" s="50" t="str">
        <f t="shared" si="20"/>
        <v/>
      </c>
      <c r="H85" s="34" t="str">
        <f t="shared" si="11"/>
        <v/>
      </c>
      <c r="I85" s="34" t="str">
        <f t="shared" si="12"/>
        <v/>
      </c>
      <c r="J85" s="50" t="str">
        <f t="shared" si="13"/>
        <v/>
      </c>
      <c r="K85" s="50" t="str">
        <f t="shared" si="14"/>
        <v/>
      </c>
      <c r="L85" s="50" t="str">
        <f t="shared" si="17"/>
        <v/>
      </c>
      <c r="M85" s="51">
        <v>32</v>
      </c>
      <c r="N85" s="28"/>
      <c r="O85" s="49" t="str">
        <f t="shared" si="21"/>
        <v/>
      </c>
      <c r="P85" s="24" t="str">
        <f t="shared" si="15"/>
        <v/>
      </c>
      <c r="Q85" s="24" t="str">
        <f>IF($K85="","",VLOOKUP(P85,LISTAS!$F$5:$G$304,2,0))</f>
        <v/>
      </c>
      <c r="R85" s="38" t="str">
        <f t="shared" si="18"/>
        <v/>
      </c>
      <c r="S85" s="25" t="str">
        <f t="shared" si="19"/>
        <v/>
      </c>
      <c r="T85" s="25" t="str">
        <f t="shared" si="16"/>
        <v/>
      </c>
    </row>
    <row r="86" spans="2:20" ht="16.5" x14ac:dyDescent="0.3">
      <c r="B86" s="26"/>
      <c r="C86" s="22" t="str">
        <f>IF(B86="","",VLOOKUP(B86,LISTAS!$F$5:$I$304,2,0))</f>
        <v/>
      </c>
      <c r="D86" s="22" t="str">
        <f>IF(B86="","",VLOOKUP(B86,LISTAS!$F$5:$I$304,4,0))</f>
        <v/>
      </c>
      <c r="E86" s="37" t="s">
        <v>37</v>
      </c>
      <c r="F86" s="5"/>
      <c r="G86" s="50" t="str">
        <f t="shared" si="20"/>
        <v/>
      </c>
      <c r="H86" s="34" t="str">
        <f t="shared" si="11"/>
        <v/>
      </c>
      <c r="I86" s="34" t="str">
        <f t="shared" si="12"/>
        <v/>
      </c>
      <c r="J86" s="50" t="str">
        <f t="shared" si="13"/>
        <v/>
      </c>
      <c r="K86" s="50" t="str">
        <f t="shared" si="14"/>
        <v/>
      </c>
      <c r="L86" s="50" t="str">
        <f t="shared" si="17"/>
        <v/>
      </c>
      <c r="M86" s="51">
        <v>33</v>
      </c>
      <c r="N86" s="28"/>
      <c r="O86" s="49" t="str">
        <f t="shared" si="21"/>
        <v/>
      </c>
      <c r="P86" s="24" t="str">
        <f t="shared" si="15"/>
        <v/>
      </c>
      <c r="Q86" s="24" t="str">
        <f>IF($K86="","",VLOOKUP(P86,LISTAS!$F$5:$G$304,2,0))</f>
        <v/>
      </c>
      <c r="R86" s="38" t="str">
        <f t="shared" si="18"/>
        <v/>
      </c>
      <c r="S86" s="25" t="str">
        <f t="shared" si="19"/>
        <v/>
      </c>
      <c r="T86" s="25" t="str">
        <f t="shared" si="16"/>
        <v/>
      </c>
    </row>
    <row r="87" spans="2:20" ht="16.5" x14ac:dyDescent="0.3">
      <c r="B87" s="26"/>
      <c r="C87" s="22" t="str">
        <f>IF(B87="","",VLOOKUP(B87,LISTAS!$F$5:$I$304,2,0))</f>
        <v/>
      </c>
      <c r="D87" s="22" t="str">
        <f>IF(B87="","",VLOOKUP(B87,LISTAS!$F$5:$I$304,4,0))</f>
        <v/>
      </c>
      <c r="E87" s="37" t="s">
        <v>37</v>
      </c>
      <c r="F87" s="5"/>
      <c r="G87" s="50" t="str">
        <f t="shared" si="20"/>
        <v/>
      </c>
      <c r="H87" s="34" t="str">
        <f t="shared" si="11"/>
        <v/>
      </c>
      <c r="I87" s="34" t="str">
        <f t="shared" si="12"/>
        <v/>
      </c>
      <c r="J87" s="50" t="str">
        <f t="shared" si="13"/>
        <v/>
      </c>
      <c r="K87" s="50" t="str">
        <f t="shared" si="14"/>
        <v/>
      </c>
      <c r="L87" s="50" t="str">
        <f t="shared" si="17"/>
        <v/>
      </c>
      <c r="M87" s="51">
        <v>34</v>
      </c>
      <c r="N87" s="28"/>
      <c r="O87" s="49" t="str">
        <f t="shared" si="21"/>
        <v/>
      </c>
      <c r="P87" s="24" t="str">
        <f t="shared" si="15"/>
        <v/>
      </c>
      <c r="Q87" s="24" t="str">
        <f>IF($K87="","",VLOOKUP(P87,LISTAS!$F$5:$G$304,2,0))</f>
        <v/>
      </c>
      <c r="R87" s="38" t="str">
        <f t="shared" si="18"/>
        <v/>
      </c>
      <c r="S87" s="25" t="str">
        <f t="shared" si="19"/>
        <v/>
      </c>
      <c r="T87" s="25" t="str">
        <f t="shared" si="16"/>
        <v/>
      </c>
    </row>
    <row r="88" spans="2:20" ht="16.5" x14ac:dyDescent="0.3">
      <c r="B88" s="26"/>
      <c r="C88" s="22" t="str">
        <f>IF(B88="","",VLOOKUP(B88,LISTAS!$F$5:$I$304,2,0))</f>
        <v/>
      </c>
      <c r="D88" s="22" t="str">
        <f>IF(B88="","",VLOOKUP(B88,LISTAS!$F$5:$I$304,4,0))</f>
        <v/>
      </c>
      <c r="E88" s="37" t="s">
        <v>37</v>
      </c>
      <c r="F88" s="5"/>
      <c r="G88" s="50" t="str">
        <f t="shared" si="20"/>
        <v/>
      </c>
      <c r="H88" s="34" t="str">
        <f t="shared" si="11"/>
        <v/>
      </c>
      <c r="I88" s="34" t="str">
        <f t="shared" si="12"/>
        <v/>
      </c>
      <c r="J88" s="50" t="str">
        <f t="shared" si="13"/>
        <v/>
      </c>
      <c r="K88" s="50" t="str">
        <f t="shared" si="14"/>
        <v/>
      </c>
      <c r="L88" s="50" t="str">
        <f t="shared" si="17"/>
        <v/>
      </c>
      <c r="M88" s="51">
        <v>35</v>
      </c>
      <c r="N88" s="28"/>
      <c r="O88" s="49" t="str">
        <f t="shared" si="21"/>
        <v/>
      </c>
      <c r="P88" s="24" t="str">
        <f t="shared" si="15"/>
        <v/>
      </c>
      <c r="Q88" s="24" t="str">
        <f>IF($K88="","",VLOOKUP(P88,LISTAS!$F$5:$G$304,2,0))</f>
        <v/>
      </c>
      <c r="R88" s="38" t="str">
        <f t="shared" si="18"/>
        <v/>
      </c>
      <c r="S88" s="25" t="str">
        <f t="shared" si="19"/>
        <v/>
      </c>
      <c r="T88" s="25" t="str">
        <f t="shared" si="16"/>
        <v/>
      </c>
    </row>
    <row r="89" spans="2:20" ht="16.5" x14ac:dyDescent="0.3">
      <c r="B89" s="26"/>
      <c r="C89" s="22" t="str">
        <f>IF(B89="","",VLOOKUP(B89,LISTAS!$F$5:$I$304,2,0))</f>
        <v/>
      </c>
      <c r="D89" s="22" t="str">
        <f>IF(B89="","",VLOOKUP(B89,LISTAS!$F$5:$I$304,4,0))</f>
        <v/>
      </c>
      <c r="E89" s="37" t="s">
        <v>37</v>
      </c>
      <c r="F89" s="5"/>
      <c r="G89" s="50" t="str">
        <f t="shared" si="20"/>
        <v/>
      </c>
      <c r="H89" s="34" t="str">
        <f t="shared" si="11"/>
        <v/>
      </c>
      <c r="I89" s="34" t="str">
        <f t="shared" si="12"/>
        <v/>
      </c>
      <c r="J89" s="50" t="str">
        <f t="shared" si="13"/>
        <v/>
      </c>
      <c r="K89" s="50" t="str">
        <f t="shared" si="14"/>
        <v/>
      </c>
      <c r="L89" s="50" t="str">
        <f t="shared" si="17"/>
        <v/>
      </c>
      <c r="M89" s="51">
        <v>36</v>
      </c>
      <c r="N89" s="28"/>
      <c r="O89" s="49" t="str">
        <f t="shared" si="21"/>
        <v/>
      </c>
      <c r="P89" s="24" t="str">
        <f t="shared" si="15"/>
        <v/>
      </c>
      <c r="Q89" s="24" t="str">
        <f>IF($K89="","",VLOOKUP(P89,LISTAS!$F$5:$G$304,2,0))</f>
        <v/>
      </c>
      <c r="R89" s="38" t="str">
        <f t="shared" si="18"/>
        <v/>
      </c>
      <c r="S89" s="25" t="str">
        <f t="shared" si="19"/>
        <v/>
      </c>
      <c r="T89" s="25" t="str">
        <f t="shared" si="16"/>
        <v/>
      </c>
    </row>
    <row r="90" spans="2:20" ht="16.5" x14ac:dyDescent="0.3">
      <c r="B90" s="26"/>
      <c r="C90" s="22" t="str">
        <f>IF(B90="","",VLOOKUP(B90,LISTAS!$F$5:$I$304,2,0))</f>
        <v/>
      </c>
      <c r="D90" s="22" t="str">
        <f>IF(B90="","",VLOOKUP(B90,LISTAS!$F$5:$I$304,4,0))</f>
        <v/>
      </c>
      <c r="E90" s="37" t="s">
        <v>37</v>
      </c>
      <c r="F90" s="5"/>
      <c r="G90" s="50" t="str">
        <f t="shared" si="20"/>
        <v/>
      </c>
      <c r="H90" s="34" t="str">
        <f t="shared" si="11"/>
        <v/>
      </c>
      <c r="I90" s="34" t="str">
        <f t="shared" si="12"/>
        <v/>
      </c>
      <c r="J90" s="50" t="str">
        <f t="shared" si="13"/>
        <v/>
      </c>
      <c r="K90" s="50" t="str">
        <f t="shared" si="14"/>
        <v/>
      </c>
      <c r="L90" s="50" t="str">
        <f t="shared" si="17"/>
        <v/>
      </c>
      <c r="M90" s="51">
        <v>37</v>
      </c>
      <c r="N90" s="28"/>
      <c r="O90" s="49" t="str">
        <f t="shared" si="21"/>
        <v/>
      </c>
      <c r="P90" s="24" t="str">
        <f t="shared" si="15"/>
        <v/>
      </c>
      <c r="Q90" s="24" t="str">
        <f>IF($K90="","",VLOOKUP(P90,LISTAS!$F$5:$G$304,2,0))</f>
        <v/>
      </c>
      <c r="R90" s="38" t="str">
        <f t="shared" si="18"/>
        <v/>
      </c>
      <c r="S90" s="25" t="str">
        <f t="shared" si="19"/>
        <v/>
      </c>
      <c r="T90" s="25" t="str">
        <f t="shared" si="16"/>
        <v/>
      </c>
    </row>
    <row r="91" spans="2:20" ht="16.5" x14ac:dyDescent="0.3">
      <c r="B91" s="26"/>
      <c r="C91" s="22" t="str">
        <f>IF(B91="","",VLOOKUP(B91,LISTAS!$F$5:$I$304,2,0))</f>
        <v/>
      </c>
      <c r="D91" s="22" t="str">
        <f>IF(B91="","",VLOOKUP(B91,LISTAS!$F$5:$I$304,4,0))</f>
        <v/>
      </c>
      <c r="E91" s="37" t="s">
        <v>37</v>
      </c>
      <c r="F91" s="5"/>
      <c r="G91" s="50" t="str">
        <f t="shared" si="20"/>
        <v/>
      </c>
      <c r="H91" s="34" t="str">
        <f t="shared" si="11"/>
        <v/>
      </c>
      <c r="I91" s="34" t="str">
        <f t="shared" si="12"/>
        <v/>
      </c>
      <c r="J91" s="50" t="str">
        <f t="shared" si="13"/>
        <v/>
      </c>
      <c r="K91" s="50" t="str">
        <f t="shared" si="14"/>
        <v/>
      </c>
      <c r="L91" s="50" t="str">
        <f t="shared" si="17"/>
        <v/>
      </c>
      <c r="M91" s="51">
        <v>38</v>
      </c>
      <c r="N91" s="28"/>
      <c r="O91" s="49" t="str">
        <f t="shared" si="21"/>
        <v/>
      </c>
      <c r="P91" s="24" t="str">
        <f t="shared" si="15"/>
        <v/>
      </c>
      <c r="Q91" s="24" t="str">
        <f>IF($K91="","",VLOOKUP(P91,LISTAS!$F$5:$G$304,2,0))</f>
        <v/>
      </c>
      <c r="R91" s="38" t="str">
        <f t="shared" si="18"/>
        <v/>
      </c>
      <c r="S91" s="25" t="str">
        <f t="shared" si="19"/>
        <v/>
      </c>
      <c r="T91" s="25" t="str">
        <f t="shared" si="16"/>
        <v/>
      </c>
    </row>
    <row r="92" spans="2:20" ht="16.5" x14ac:dyDescent="0.3">
      <c r="B92" s="26"/>
      <c r="C92" s="22" t="str">
        <f>IF(B92="","",VLOOKUP(B92,LISTAS!$F$5:$I$304,2,0))</f>
        <v/>
      </c>
      <c r="D92" s="22" t="str">
        <f>IF(B92="","",VLOOKUP(B92,LISTAS!$F$5:$I$304,4,0))</f>
        <v/>
      </c>
      <c r="E92" s="37" t="s">
        <v>37</v>
      </c>
      <c r="F92" s="5"/>
      <c r="G92" s="50" t="str">
        <f t="shared" si="20"/>
        <v/>
      </c>
      <c r="H92" s="34" t="str">
        <f t="shared" si="11"/>
        <v/>
      </c>
      <c r="I92" s="34" t="str">
        <f t="shared" si="12"/>
        <v/>
      </c>
      <c r="J92" s="50" t="str">
        <f t="shared" si="13"/>
        <v/>
      </c>
      <c r="K92" s="50" t="str">
        <f t="shared" si="14"/>
        <v/>
      </c>
      <c r="L92" s="50" t="str">
        <f t="shared" si="17"/>
        <v/>
      </c>
      <c r="M92" s="51">
        <v>39</v>
      </c>
      <c r="N92" s="28"/>
      <c r="O92" s="49" t="str">
        <f t="shared" si="21"/>
        <v/>
      </c>
      <c r="P92" s="24" t="str">
        <f t="shared" si="15"/>
        <v/>
      </c>
      <c r="Q92" s="24" t="str">
        <f>IF($K92="","",VLOOKUP(P92,LISTAS!$F$5:$G$304,2,0))</f>
        <v/>
      </c>
      <c r="R92" s="38" t="str">
        <f t="shared" si="18"/>
        <v/>
      </c>
      <c r="S92" s="25" t="str">
        <f t="shared" si="19"/>
        <v/>
      </c>
      <c r="T92" s="25" t="str">
        <f t="shared" si="16"/>
        <v/>
      </c>
    </row>
    <row r="93" spans="2:20" ht="16.5" x14ac:dyDescent="0.3">
      <c r="B93" s="26"/>
      <c r="C93" s="22" t="str">
        <f>IF(B93="","",VLOOKUP(B93,LISTAS!$F$5:$I$304,2,0))</f>
        <v/>
      </c>
      <c r="D93" s="22" t="str">
        <f>IF(B93="","",VLOOKUP(B93,LISTAS!$F$5:$I$304,4,0))</f>
        <v/>
      </c>
      <c r="E93" s="37" t="s">
        <v>37</v>
      </c>
      <c r="F93" s="5"/>
      <c r="G93" s="50" t="str">
        <f t="shared" si="20"/>
        <v/>
      </c>
      <c r="H93" s="34" t="str">
        <f t="shared" si="11"/>
        <v/>
      </c>
      <c r="I93" s="34" t="str">
        <f t="shared" si="12"/>
        <v/>
      </c>
      <c r="J93" s="50" t="str">
        <f t="shared" si="13"/>
        <v/>
      </c>
      <c r="K93" s="50" t="str">
        <f t="shared" si="14"/>
        <v/>
      </c>
      <c r="L93" s="50" t="str">
        <f t="shared" si="17"/>
        <v/>
      </c>
      <c r="M93" s="51">
        <v>40</v>
      </c>
      <c r="N93" s="28"/>
      <c r="O93" s="49" t="str">
        <f t="shared" si="21"/>
        <v/>
      </c>
      <c r="P93" s="24" t="str">
        <f t="shared" si="15"/>
        <v/>
      </c>
      <c r="Q93" s="24" t="str">
        <f>IF($K93="","",VLOOKUP(P93,LISTAS!$F$5:$G$304,2,0))</f>
        <v/>
      </c>
      <c r="R93" s="38" t="str">
        <f t="shared" si="18"/>
        <v/>
      </c>
      <c r="S93" s="25" t="str">
        <f t="shared" si="19"/>
        <v/>
      </c>
      <c r="T93" s="25" t="str">
        <f t="shared" si="16"/>
        <v/>
      </c>
    </row>
  </sheetData>
  <mergeCells count="8">
    <mergeCell ref="B52:C52"/>
    <mergeCell ref="O52:T52"/>
    <mergeCell ref="B51:T51"/>
    <mergeCell ref="B2:T3"/>
    <mergeCell ref="D5:E5"/>
    <mergeCell ref="B6:T6"/>
    <mergeCell ref="B7:C7"/>
    <mergeCell ref="O7:T7"/>
  </mergeCells>
  <dataValidations count="1">
    <dataValidation type="list" allowBlank="1" showInputMessage="1" showErrorMessage="1" sqref="B54:B93">
      <formula1>$F$5:$F$305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0"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LISTAS!$D$5:$D$6</xm:f>
          </x14:formula1>
          <xm:sqref>F7 F5 F52</xm:sqref>
        </x14:dataValidation>
        <x14:dataValidation type="list" allowBlank="1" showInputMessage="1" showErrorMessage="1">
          <x14:formula1>
            <xm:f>LISTAS!$F$5:$F$304</xm:f>
          </x14:formula1>
          <xm:sqref>B13:B48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07F</vt:lpstr>
      <vt:lpstr>07M</vt:lpstr>
      <vt:lpstr>09F</vt:lpstr>
      <vt:lpstr>09M</vt:lpstr>
      <vt:lpstr>11F</vt:lpstr>
      <vt:lpstr>11M</vt:lpstr>
      <vt:lpstr>12F</vt:lpstr>
      <vt:lpstr>13M</vt:lpstr>
      <vt:lpstr>15F</vt:lpstr>
      <vt:lpstr>15M</vt:lpstr>
      <vt:lpstr>18F</vt:lpstr>
      <vt:lpstr>18M</vt:lpstr>
      <vt:lpstr>EFICIÊNCIA 1ª ETAPA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Gabriel</cp:lastModifiedBy>
  <cp:lastPrinted>2022-06-06T22:52:59Z</cp:lastPrinted>
  <dcterms:created xsi:type="dcterms:W3CDTF">2022-05-29T11:52:07Z</dcterms:created>
  <dcterms:modified xsi:type="dcterms:W3CDTF">2024-09-21T16:22:24Z</dcterms:modified>
</cp:coreProperties>
</file>